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edi\Pictures\IRA Photos\"/>
    </mc:Choice>
  </mc:AlternateContent>
  <bookViews>
    <workbookView xWindow="0" yWindow="0" windowWidth="20490" windowHeight="7755" tabRatio="601"/>
  </bookViews>
  <sheets>
    <sheet name="BB" sheetId="1" r:id="rId1"/>
    <sheet name="TR" sheetId="9" r:id="rId2"/>
    <sheet name="BA" sheetId="12" r:id="rId3"/>
    <sheet name="CR" sheetId="4" r:id="rId4"/>
    <sheet name="Ranch Broncs" sheetId="14" r:id="rId5"/>
    <sheet name="SW" sheetId="11" r:id="rId6"/>
    <sheet name="040" sheetId="13" r:id="rId7"/>
    <sheet name="Barrels" sheetId="10" r:id="rId8"/>
    <sheet name="Bulls" sheetId="3" r:id="rId9"/>
  </sheets>
  <definedNames>
    <definedName name="_xlnm._FilterDatabase" localSheetId="6" hidden="1">'040'!$A$2:$O$14</definedName>
    <definedName name="_xlnm._FilterDatabase" localSheetId="2" hidden="1">BA!$A$2:$O$16</definedName>
    <definedName name="_xlnm._FilterDatabase" localSheetId="8" hidden="1">Bulls!$A$1:$O$11</definedName>
    <definedName name="_xlnm._FilterDatabase" localSheetId="3" hidden="1">CR!$B$2:$N$14</definedName>
    <definedName name="_xlnm._FilterDatabase" localSheetId="1" hidden="1">TR!$B$2:$N$34</definedName>
    <definedName name="_xlnm.Print_Area" localSheetId="6">'040'!$A$1:$O$15</definedName>
    <definedName name="_xlnm.Print_Area" localSheetId="2">BA!$A$1:$O$18</definedName>
    <definedName name="_xlnm.Print_Area" localSheetId="7">Barrels!$A$1:$N$18</definedName>
    <definedName name="_xlnm.Print_Area" localSheetId="0">BB!$B$1:$O$8</definedName>
    <definedName name="_xlnm.Print_Area" localSheetId="8">Bulls!$A$1:$O$16</definedName>
    <definedName name="_xlnm.Print_Area" localSheetId="3">CR!$A$1:$O$16</definedName>
    <definedName name="_xlnm.Print_Area" localSheetId="4">'Ranch Broncs'!$B$1:$O$7</definedName>
    <definedName name="_xlnm.Print_Area" localSheetId="5">SW!$A$1:$O$11</definedName>
    <definedName name="_xlnm.Print_Area" localSheetId="1">TR!$B$1:$O$32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3" l="1"/>
  <c r="M12" i="3"/>
  <c r="K12" i="3"/>
  <c r="I12" i="3"/>
  <c r="G12" i="3"/>
  <c r="G9" i="14"/>
  <c r="I9" i="14"/>
  <c r="K9" i="14"/>
  <c r="M9" i="14"/>
  <c r="N9" i="14"/>
  <c r="G33" i="9"/>
  <c r="I33" i="9"/>
  <c r="K33" i="9"/>
  <c r="M33" i="9"/>
  <c r="N33" i="9"/>
  <c r="G8" i="1"/>
  <c r="I8" i="1"/>
  <c r="K8" i="1"/>
  <c r="M8" i="1"/>
  <c r="N8" i="1"/>
  <c r="O9" i="3" l="1"/>
  <c r="O32" i="9" l="1"/>
  <c r="O22" i="9"/>
  <c r="O11" i="9"/>
  <c r="O3" i="9"/>
  <c r="L4" i="10"/>
  <c r="O14" i="13" l="1"/>
  <c r="N16" i="12"/>
  <c r="L16" i="12"/>
  <c r="O16" i="12"/>
  <c r="L5" i="1" l="1"/>
  <c r="N7" i="14" l="1"/>
  <c r="N4" i="14"/>
  <c r="N9" i="3"/>
  <c r="D9" i="3" s="1"/>
  <c r="L9" i="3"/>
  <c r="L6" i="14" l="1"/>
  <c r="L5" i="14"/>
  <c r="L7" i="14"/>
  <c r="L4" i="14"/>
  <c r="N6" i="14"/>
  <c r="D6" i="14" s="1"/>
  <c r="N5" i="14"/>
  <c r="D5" i="14" s="1"/>
  <c r="D7" i="14"/>
  <c r="D4" i="14"/>
  <c r="N3" i="14"/>
  <c r="D3" i="14" s="1"/>
  <c r="L3" i="14"/>
  <c r="O7" i="4" l="1"/>
  <c r="O14" i="4"/>
  <c r="O13" i="4"/>
  <c r="O12" i="4"/>
  <c r="L14" i="4"/>
  <c r="L13" i="4"/>
  <c r="L12" i="4"/>
  <c r="N14" i="4"/>
  <c r="D14" i="4" s="1"/>
  <c r="N13" i="4"/>
  <c r="D13" i="4" s="1"/>
  <c r="N12" i="4"/>
  <c r="D12" i="4" s="1"/>
  <c r="D16" i="12" l="1"/>
  <c r="O7" i="1" l="1"/>
  <c r="N7" i="1"/>
  <c r="D7" i="1" s="1"/>
  <c r="N6" i="1"/>
  <c r="D6" i="1" s="1"/>
  <c r="L7" i="1"/>
  <c r="O4" i="1"/>
  <c r="O6" i="3" l="1"/>
  <c r="O11" i="3"/>
  <c r="O7" i="3"/>
  <c r="O4" i="3"/>
  <c r="O8" i="3"/>
  <c r="O10" i="3"/>
  <c r="O5" i="3"/>
  <c r="O3" i="3"/>
  <c r="L3" i="4" l="1"/>
  <c r="N3" i="4"/>
  <c r="O3" i="1" l="1"/>
  <c r="N3" i="1"/>
  <c r="D3" i="1" s="1"/>
  <c r="L3" i="1"/>
  <c r="L7" i="3" l="1"/>
  <c r="N7" i="3"/>
  <c r="D7" i="3" s="1"/>
  <c r="L6" i="11" l="1"/>
  <c r="N6" i="11"/>
  <c r="O6" i="11"/>
  <c r="L4" i="11"/>
  <c r="N4" i="11"/>
  <c r="D4" i="11" s="1"/>
  <c r="O4" i="11"/>
  <c r="L5" i="11"/>
  <c r="N5" i="11"/>
  <c r="D5" i="11" s="1"/>
  <c r="O5" i="11"/>
  <c r="D6" i="11" l="1"/>
  <c r="O3" i="11" l="1"/>
  <c r="N3" i="11"/>
  <c r="D3" i="11" s="1"/>
  <c r="L3" i="11"/>
  <c r="O6" i="13" l="1"/>
  <c r="O8" i="13"/>
  <c r="O10" i="13"/>
  <c r="O13" i="13"/>
  <c r="O4" i="13"/>
  <c r="O7" i="13"/>
  <c r="O11" i="13"/>
  <c r="O9" i="13"/>
  <c r="O12" i="13"/>
  <c r="O5" i="13"/>
  <c r="O3" i="13"/>
  <c r="N7" i="11"/>
  <c r="N9" i="11"/>
  <c r="O8" i="11"/>
  <c r="O9" i="11"/>
  <c r="O7" i="11"/>
  <c r="O5" i="1" l="1"/>
  <c r="O6" i="1"/>
  <c r="O4" i="4"/>
  <c r="O6" i="4"/>
  <c r="O9" i="4"/>
  <c r="O8" i="4"/>
  <c r="O5" i="4"/>
  <c r="O10" i="4"/>
  <c r="O11" i="4"/>
  <c r="O3" i="4"/>
  <c r="O3" i="12"/>
  <c r="O5" i="12"/>
  <c r="O4" i="12"/>
  <c r="O11" i="12"/>
  <c r="O9" i="12"/>
  <c r="O14" i="12"/>
  <c r="O6" i="12"/>
  <c r="O15" i="12"/>
  <c r="O7" i="12"/>
  <c r="O12" i="12"/>
  <c r="O13" i="12"/>
  <c r="O10" i="12"/>
  <c r="O8" i="12"/>
  <c r="N8" i="13" l="1"/>
  <c r="N6" i="13"/>
  <c r="N13" i="13"/>
  <c r="N10" i="13"/>
  <c r="N4" i="13"/>
  <c r="N7" i="13"/>
  <c r="N11" i="13"/>
  <c r="N12" i="13"/>
  <c r="N9" i="13"/>
  <c r="N5" i="13"/>
  <c r="N14" i="13"/>
  <c r="N3" i="13"/>
  <c r="L8" i="13"/>
  <c r="L6" i="13"/>
  <c r="L13" i="13"/>
  <c r="L10" i="13"/>
  <c r="L4" i="13"/>
  <c r="L7" i="13"/>
  <c r="L11" i="13"/>
  <c r="L12" i="13"/>
  <c r="L9" i="13"/>
  <c r="L5" i="13"/>
  <c r="L14" i="13"/>
  <c r="L3" i="13"/>
  <c r="N3" i="12" l="1"/>
  <c r="N5" i="12"/>
  <c r="N4" i="12"/>
  <c r="N6" i="12"/>
  <c r="N11" i="12"/>
  <c r="N9" i="12"/>
  <c r="N14" i="12"/>
  <c r="N15" i="12"/>
  <c r="N10" i="12"/>
  <c r="N7" i="12"/>
  <c r="N13" i="12"/>
  <c r="N12" i="12"/>
  <c r="D12" i="12" s="1"/>
  <c r="N8" i="12"/>
  <c r="L3" i="12"/>
  <c r="L5" i="12"/>
  <c r="L4" i="12"/>
  <c r="L6" i="12"/>
  <c r="L11" i="12"/>
  <c r="L9" i="12"/>
  <c r="L14" i="12"/>
  <c r="L15" i="12"/>
  <c r="L10" i="12"/>
  <c r="L7" i="12"/>
  <c r="L13" i="12"/>
  <c r="L12" i="12"/>
  <c r="L8" i="12"/>
  <c r="N5" i="9"/>
  <c r="D5" i="9" s="1"/>
  <c r="N8" i="9"/>
  <c r="D8" i="9" s="1"/>
  <c r="N4" i="9"/>
  <c r="D4" i="9" s="1"/>
  <c r="N9" i="9"/>
  <c r="D9" i="9" s="1"/>
  <c r="N17" i="9"/>
  <c r="D17" i="9" s="1"/>
  <c r="N12" i="9"/>
  <c r="D12" i="9" s="1"/>
  <c r="N23" i="9"/>
  <c r="D23" i="9" s="1"/>
  <c r="N24" i="9"/>
  <c r="D24" i="9" s="1"/>
  <c r="N16" i="9"/>
  <c r="D16" i="9" s="1"/>
  <c r="N20" i="9"/>
  <c r="D20" i="9" s="1"/>
  <c r="N27" i="9"/>
  <c r="D27" i="9" s="1"/>
  <c r="N29" i="9"/>
  <c r="D29" i="9" s="1"/>
  <c r="N19" i="9"/>
  <c r="D19" i="9" s="1"/>
  <c r="N7" i="9"/>
  <c r="D7" i="9" s="1"/>
  <c r="N13" i="9"/>
  <c r="D13" i="9" s="1"/>
  <c r="N18" i="9"/>
  <c r="D18" i="9" s="1"/>
  <c r="N10" i="9"/>
  <c r="D10" i="9" s="1"/>
  <c r="N25" i="9"/>
  <c r="D25" i="9" s="1"/>
  <c r="N15" i="9"/>
  <c r="D15" i="9" s="1"/>
  <c r="N26" i="9"/>
  <c r="D26" i="9" s="1"/>
  <c r="N30" i="9"/>
  <c r="D30" i="9" s="1"/>
  <c r="N28" i="9"/>
  <c r="D28" i="9" s="1"/>
  <c r="N6" i="9"/>
  <c r="D6" i="9" s="1"/>
  <c r="N21" i="9"/>
  <c r="D21" i="9" s="1"/>
  <c r="N22" i="9"/>
  <c r="D22" i="9" s="1"/>
  <c r="N11" i="9"/>
  <c r="D11" i="9" s="1"/>
  <c r="N31" i="9"/>
  <c r="D31" i="9" s="1"/>
  <c r="N32" i="9"/>
  <c r="D32" i="9" s="1"/>
  <c r="N14" i="9"/>
  <c r="D14" i="9" s="1"/>
  <c r="L5" i="9"/>
  <c r="L8" i="9"/>
  <c r="L4" i="9"/>
  <c r="L9" i="9"/>
  <c r="L17" i="9"/>
  <c r="L12" i="9"/>
  <c r="L23" i="9"/>
  <c r="L24" i="9"/>
  <c r="L16" i="9"/>
  <c r="L20" i="9"/>
  <c r="L27" i="9"/>
  <c r="L29" i="9"/>
  <c r="L19" i="9"/>
  <c r="L7" i="9"/>
  <c r="L13" i="9"/>
  <c r="L18" i="9"/>
  <c r="L10" i="9"/>
  <c r="L25" i="9"/>
  <c r="L15" i="9"/>
  <c r="L26" i="9"/>
  <c r="L30" i="9"/>
  <c r="L28" i="9"/>
  <c r="L6" i="9"/>
  <c r="L21" i="9"/>
  <c r="L22" i="9"/>
  <c r="L11" i="9"/>
  <c r="L31" i="9"/>
  <c r="L32" i="9"/>
  <c r="L14" i="9"/>
  <c r="L3" i="9"/>
  <c r="N5" i="1"/>
  <c r="D5" i="1" s="1"/>
  <c r="N4" i="1"/>
  <c r="L6" i="1"/>
  <c r="L4" i="1"/>
  <c r="N4" i="4"/>
  <c r="N8" i="4"/>
  <c r="N6" i="4"/>
  <c r="N9" i="4"/>
  <c r="N5" i="4"/>
  <c r="N10" i="4"/>
  <c r="N7" i="4"/>
  <c r="N11" i="4"/>
  <c r="L4" i="4"/>
  <c r="L8" i="4"/>
  <c r="L6" i="4"/>
  <c r="L9" i="4"/>
  <c r="L5" i="4"/>
  <c r="L10" i="4"/>
  <c r="L7" i="4"/>
  <c r="L11" i="4"/>
  <c r="N8" i="11"/>
  <c r="L8" i="11"/>
  <c r="L9" i="11"/>
  <c r="L7" i="11"/>
  <c r="L11" i="10" l="1"/>
  <c r="L16" i="10"/>
  <c r="L15" i="10"/>
  <c r="L13" i="10"/>
  <c r="L14" i="10"/>
  <c r="L5" i="10"/>
  <c r="L10" i="10"/>
  <c r="L12" i="10"/>
  <c r="L7" i="10"/>
  <c r="L6" i="10"/>
  <c r="L9" i="10"/>
  <c r="L8" i="10"/>
  <c r="L6" i="3" l="1"/>
  <c r="N6" i="3"/>
  <c r="D6" i="3" s="1"/>
  <c r="D7" i="11" l="1"/>
  <c r="D14" i="13" l="1"/>
  <c r="O28" i="9" l="1"/>
  <c r="O15" i="9"/>
  <c r="O8" i="9"/>
  <c r="O23" i="9"/>
  <c r="O4" i="9"/>
  <c r="O5" i="9"/>
  <c r="O18" i="9"/>
  <c r="O12" i="9"/>
  <c r="O20" i="9"/>
  <c r="O10" i="9"/>
  <c r="O17" i="9"/>
  <c r="O7" i="9"/>
  <c r="O25" i="9"/>
  <c r="O16" i="9"/>
  <c r="O26" i="9"/>
  <c r="O30" i="9"/>
  <c r="O24" i="9"/>
  <c r="O9" i="9"/>
  <c r="O19" i="9"/>
  <c r="O29" i="9"/>
  <c r="O6" i="9"/>
  <c r="O27" i="9"/>
  <c r="O21" i="9"/>
  <c r="O31" i="9"/>
  <c r="O13" i="9"/>
  <c r="O14" i="9"/>
  <c r="L3" i="3"/>
  <c r="N3" i="3"/>
  <c r="D3" i="3" s="1"/>
  <c r="L8" i="3"/>
  <c r="N8" i="3"/>
  <c r="D8" i="3" s="1"/>
  <c r="L10" i="3"/>
  <c r="N10" i="3"/>
  <c r="D10" i="3" s="1"/>
  <c r="L5" i="3"/>
  <c r="N5" i="3"/>
  <c r="D5" i="3" s="1"/>
  <c r="L4" i="3"/>
  <c r="N4" i="3"/>
  <c r="D4" i="3" s="1"/>
  <c r="L11" i="3"/>
  <c r="N11" i="3"/>
  <c r="D11" i="3" s="1"/>
  <c r="N3" i="9"/>
  <c r="D3" i="9" s="1"/>
  <c r="L3" i="10"/>
  <c r="N3" i="10"/>
  <c r="D3" i="10" s="1"/>
  <c r="N9" i="10"/>
  <c r="D9" i="10" s="1"/>
  <c r="N8" i="10"/>
  <c r="D8" i="10" s="1"/>
  <c r="N5" i="10"/>
  <c r="D5" i="10" s="1"/>
  <c r="N13" i="10"/>
  <c r="D13" i="10" s="1"/>
  <c r="N11" i="10"/>
  <c r="D11" i="10" s="1"/>
  <c r="N10" i="10"/>
  <c r="D10" i="10" s="1"/>
  <c r="N12" i="10"/>
  <c r="D12" i="10" s="1"/>
  <c r="N6" i="10"/>
  <c r="D6" i="10" s="1"/>
  <c r="N4" i="10"/>
  <c r="D4" i="10" s="1"/>
  <c r="N7" i="10"/>
  <c r="D7" i="10" s="1"/>
  <c r="N16" i="10"/>
  <c r="D16" i="10" s="1"/>
  <c r="N15" i="10"/>
  <c r="D15" i="10" s="1"/>
  <c r="N14" i="10"/>
  <c r="D14" i="10" s="1"/>
  <c r="G18" i="10"/>
  <c r="I18" i="10"/>
  <c r="K18" i="10"/>
  <c r="M18" i="10"/>
  <c r="D8" i="11"/>
  <c r="D9" i="11"/>
  <c r="G11" i="11"/>
  <c r="I11" i="11"/>
  <c r="K11" i="11"/>
  <c r="M11" i="11"/>
  <c r="D5" i="12"/>
  <c r="D8" i="12"/>
  <c r="D9" i="12"/>
  <c r="D14" i="12"/>
  <c r="D13" i="12"/>
  <c r="D4" i="12"/>
  <c r="D3" i="12"/>
  <c r="D7" i="12"/>
  <c r="D15" i="12"/>
  <c r="D10" i="12"/>
  <c r="D6" i="12"/>
  <c r="D11" i="12"/>
  <c r="G18" i="12"/>
  <c r="I18" i="12"/>
  <c r="K18" i="12"/>
  <c r="M18" i="12"/>
  <c r="D3" i="13"/>
  <c r="D6" i="13"/>
  <c r="D4" i="13"/>
  <c r="D8" i="13"/>
  <c r="D7" i="13"/>
  <c r="D13" i="13"/>
  <c r="D12" i="13"/>
  <c r="D10" i="13"/>
  <c r="D9" i="13"/>
  <c r="D5" i="13"/>
  <c r="D11" i="13"/>
  <c r="G15" i="13"/>
  <c r="I15" i="13"/>
  <c r="K15" i="13"/>
  <c r="M15" i="13"/>
  <c r="D9" i="4"/>
  <c r="D7" i="4"/>
  <c r="D10" i="4"/>
  <c r="D3" i="4"/>
  <c r="D6" i="4"/>
  <c r="D8" i="4"/>
  <c r="D5" i="4"/>
  <c r="D4" i="4"/>
  <c r="D11" i="4"/>
  <c r="G16" i="4"/>
  <c r="I16" i="4"/>
  <c r="K16" i="4"/>
  <c r="M16" i="4"/>
  <c r="D4" i="1"/>
  <c r="N18" i="10" l="1"/>
  <c r="N16" i="4"/>
  <c r="N18" i="12"/>
  <c r="N15" i="13"/>
  <c r="N11" i="11"/>
</calcChain>
</file>

<file path=xl/sharedStrings.xml><?xml version="1.0" encoding="utf-8"?>
<sst xmlns="http://schemas.openxmlformats.org/spreadsheetml/2006/main" count="445" uniqueCount="157">
  <si>
    <t>Winnings</t>
  </si>
  <si>
    <t>Score</t>
  </si>
  <si>
    <t>Average</t>
  </si>
  <si>
    <t>CALF ROPING</t>
  </si>
  <si>
    <t>Total</t>
  </si>
  <si>
    <t>Season</t>
  </si>
  <si>
    <t>1st Go</t>
  </si>
  <si>
    <t>2nd Go</t>
  </si>
  <si>
    <t>3rd Go</t>
  </si>
  <si>
    <t>on 3</t>
  </si>
  <si>
    <t>Finals</t>
  </si>
  <si>
    <t>BAREBACK</t>
  </si>
  <si>
    <t>0/40 CALF ROPING</t>
  </si>
  <si>
    <t>BREAKAWAY</t>
  </si>
  <si>
    <t>STEER WRESTLING</t>
  </si>
  <si>
    <t>BARREL RACING</t>
  </si>
  <si>
    <t>TEAM ROPING</t>
  </si>
  <si>
    <t>BULL RIDING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</si>
  <si>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</si>
  <si>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</si>
  <si>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</si>
  <si>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</si>
  <si>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</si>
  <si>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</si>
  <si>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</si>
  <si>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</si>
  <si>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</si>
  <si>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</si>
  <si>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</si>
  <si>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</si>
  <si>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</si>
  <si>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</si>
  <si>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</si>
  <si>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</si>
  <si>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</si>
  <si>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</si>
  <si>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</si>
  <si>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</si>
  <si>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</si>
  <si>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</si>
  <si>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</si>
  <si>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</si>
  <si>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</si>
  <si>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</si>
  <si>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</si>
  <si>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</si>
  <si>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</si>
  <si>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Bill Riley</t>
  </si>
  <si>
    <t>John Phillips</t>
  </si>
  <si>
    <t>Standing</t>
  </si>
  <si>
    <t>Tannor Schuldt</t>
  </si>
  <si>
    <t>Eric Critten</t>
  </si>
  <si>
    <t>Carl Fordyce</t>
  </si>
  <si>
    <t>Place</t>
  </si>
  <si>
    <t>Catch Count</t>
  </si>
  <si>
    <t>Ride Count</t>
  </si>
  <si>
    <t>Position</t>
  </si>
  <si>
    <t>Count</t>
  </si>
  <si>
    <t>Curtis Eickemeyer</t>
  </si>
  <si>
    <t>Bobby Jeanes</t>
  </si>
  <si>
    <t>Zach Parr</t>
  </si>
  <si>
    <t>Danni Clover</t>
  </si>
  <si>
    <t>Angela McGraw</t>
  </si>
  <si>
    <t>Clint Tatum</t>
  </si>
  <si>
    <t>Chad Day</t>
  </si>
  <si>
    <t>Jade Coleman</t>
  </si>
  <si>
    <t>Levi Hopkins</t>
  </si>
  <si>
    <t>Patrick Martin</t>
  </si>
  <si>
    <t>Marty Baker</t>
  </si>
  <si>
    <t>Buck Sells</t>
  </si>
  <si>
    <t>Rich Baker</t>
  </si>
  <si>
    <t>Craig Arnold</t>
  </si>
  <si>
    <t>Jennifer Sells</t>
  </si>
  <si>
    <t>Shanie Adams</t>
  </si>
  <si>
    <t>Chance Johnson</t>
  </si>
  <si>
    <t>Dallas Klein</t>
  </si>
  <si>
    <t>Gage Kraeger</t>
  </si>
  <si>
    <t>Dalton Rumley</t>
  </si>
  <si>
    <t>Brandi Moore</t>
  </si>
  <si>
    <t>Mallory Rock</t>
  </si>
  <si>
    <t>Team</t>
  </si>
  <si>
    <t>24</t>
  </si>
  <si>
    <t>2021 IRA Finals</t>
  </si>
  <si>
    <t>Clayton Kiefer</t>
  </si>
  <si>
    <t>Nick Jordan</t>
  </si>
  <si>
    <t>Hunter Robbins</t>
  </si>
  <si>
    <t>Joe Kane</t>
  </si>
  <si>
    <t>Mitch Murray</t>
  </si>
  <si>
    <t>Donnie McNeece</t>
  </si>
  <si>
    <t>David Kenyon</t>
  </si>
  <si>
    <t>Aaron Porter</t>
  </si>
  <si>
    <t>Josey Miller</t>
  </si>
  <si>
    <t>Doug Stark</t>
  </si>
  <si>
    <t>Craig Bean</t>
  </si>
  <si>
    <t>Cody Sittner</t>
  </si>
  <si>
    <t>Matt Hannah</t>
  </si>
  <si>
    <t>Brad Stephens</t>
  </si>
  <si>
    <t>Hyatt Stephens</t>
  </si>
  <si>
    <t>Dusty Goes</t>
  </si>
  <si>
    <t>Floyd Smith</t>
  </si>
  <si>
    <t>Wyatt Moore</t>
  </si>
  <si>
    <t>Stacey Kenyon</t>
  </si>
  <si>
    <t>Courtney Stark</t>
  </si>
  <si>
    <t>Cody Smith</t>
  </si>
  <si>
    <t>Bailie Schuldt</t>
  </si>
  <si>
    <t>Kassie Adams</t>
  </si>
  <si>
    <t>Fallon Dyer</t>
  </si>
  <si>
    <t>Sadie Waldron</t>
  </si>
  <si>
    <t>Micah Edwards</t>
  </si>
  <si>
    <t>Victoria Young</t>
  </si>
  <si>
    <t>Breanna Ellis</t>
  </si>
  <si>
    <t>Joselyn Williams</t>
  </si>
  <si>
    <t>Heather Fenton</t>
  </si>
  <si>
    <t>Taylor Dorbeck</t>
  </si>
  <si>
    <t>Katie Mace</t>
  </si>
  <si>
    <t>Tina Selsor</t>
  </si>
  <si>
    <t>Crystal Herbolsheiner</t>
  </si>
  <si>
    <t>Kayla Birchmier</t>
  </si>
  <si>
    <t>Abbie Wilson</t>
  </si>
  <si>
    <t>Renee Kenney</t>
  </si>
  <si>
    <t>Kelly Cook</t>
  </si>
  <si>
    <t>Raelynne Howell</t>
  </si>
  <si>
    <t>Trey Johnson</t>
  </si>
  <si>
    <t>Cooper Williams</t>
  </si>
  <si>
    <t>Mark Edwards</t>
  </si>
  <si>
    <t>Gabriel Edwards</t>
  </si>
  <si>
    <t>Drew Clark</t>
  </si>
  <si>
    <t>Jarrett Oestmann</t>
  </si>
  <si>
    <t>Monty Dyer</t>
  </si>
  <si>
    <t>Brandon Sells</t>
  </si>
  <si>
    <t>Derek Volker</t>
  </si>
  <si>
    <t>Jesse Moore</t>
  </si>
  <si>
    <t>Bump Kreager</t>
  </si>
  <si>
    <t>Steven Allgood</t>
  </si>
  <si>
    <t>Darin Martin</t>
  </si>
  <si>
    <t>Blake Moore</t>
  </si>
  <si>
    <t>Daniel Miller</t>
  </si>
  <si>
    <t>Carson Keifer</t>
  </si>
  <si>
    <t>Trey Hill</t>
  </si>
  <si>
    <t>Tony Braniff</t>
  </si>
  <si>
    <t>Malichi Schroeder</t>
  </si>
  <si>
    <t>Levi Ericson</t>
  </si>
  <si>
    <t>David Ulch</t>
  </si>
  <si>
    <t>Jayden Kellogg</t>
  </si>
  <si>
    <t>Jack Kruse</t>
  </si>
  <si>
    <t>Chris Brennan</t>
  </si>
  <si>
    <t>Cody Redman</t>
  </si>
  <si>
    <t>RANCH BRONCS</t>
  </si>
  <si>
    <t>Total Winnings</t>
  </si>
  <si>
    <t>63</t>
  </si>
  <si>
    <t>72</t>
  </si>
  <si>
    <t>78</t>
  </si>
  <si>
    <t>82</t>
  </si>
  <si>
    <t>25.7</t>
  </si>
  <si>
    <t>on 2</t>
  </si>
  <si>
    <t>80</t>
  </si>
  <si>
    <t>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</si>
</sst>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44" fontId="7" fillId="0" borderId="0" xfId="1" applyFont="1" applyFill="1" applyAlignment="1">
      <alignment horizontal="center"/>
    </xf>
    <xf numFmtId="0" fontId="7" fillId="0" borderId="0" xfId="0" applyFont="1" applyFill="1" applyAlignment="1">
      <alignment wrapText="1"/>
    </xf>
    <xf numFmtId="8" fontId="7" fillId="0" borderId="0" xfId="1" applyNumberFormat="1" applyFont="1" applyFill="1" applyAlignment="1">
      <alignment horizontal="center"/>
    </xf>
    <xf numFmtId="8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2" fontId="7" fillId="0" borderId="0" xfId="0" applyNumberFormat="1" applyFont="1" applyFill="1"/>
    <xf numFmtId="49" fontId="7" fillId="0" borderId="0" xfId="0" applyNumberFormat="1" applyFont="1" applyFill="1"/>
    <xf numFmtId="44" fontId="7" fillId="0" borderId="0" xfId="1" applyFont="1" applyFill="1"/>
    <xf numFmtId="0" fontId="7" fillId="0" borderId="0" xfId="0" applyFont="1" applyFill="1" applyAlignment="1"/>
    <xf numFmtId="0" fontId="9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8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8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49" fontId="2" fillId="0" borderId="0" xfId="0" applyNumberFormat="1" applyFont="1" applyFill="1"/>
    <xf numFmtId="2" fontId="2" fillId="0" borderId="0" xfId="0" applyNumberFormat="1" applyFont="1" applyFill="1"/>
    <xf numFmtId="1" fontId="2" fillId="0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Fill="1"/>
    <xf numFmtId="44" fontId="2" fillId="0" borderId="0" xfId="1" applyFont="1" applyFill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8" fillId="0" borderId="0" xfId="0" applyFont="1" applyFill="1"/>
    <xf numFmtId="49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8" fillId="0" borderId="0" xfId="0" applyFont="1" applyFill="1" applyAlignment="1">
      <alignment wrapText="1"/>
    </xf>
    <xf numFmtId="8" fontId="8" fillId="0" borderId="0" xfId="1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8" fontId="8" fillId="0" borderId="0" xfId="0" applyNumberFormat="1" applyFont="1" applyFill="1"/>
    <xf numFmtId="2" fontId="8" fillId="0" borderId="0" xfId="0" applyNumberFormat="1" applyFont="1" applyFill="1"/>
    <xf numFmtId="49" fontId="8" fillId="0" borderId="0" xfId="0" applyNumberFormat="1" applyFont="1" applyFill="1"/>
    <xf numFmtId="44" fontId="8" fillId="0" borderId="0" xfId="1" applyFont="1" applyFill="1"/>
    <xf numFmtId="166" fontId="2" fillId="0" borderId="0" xfId="0" applyNumberFormat="1" applyFont="1" applyFill="1" applyAlignment="1">
      <alignment horizontal="center"/>
    </xf>
    <xf numFmtId="44" fontId="2" fillId="0" borderId="0" xfId="1" applyFont="1" applyFill="1"/>
    <xf numFmtId="8" fontId="2" fillId="0" borderId="0" xfId="0" applyNumberFormat="1" applyFont="1" applyFill="1"/>
    <xf numFmtId="166" fontId="2" fillId="0" borderId="0" xfId="0" applyNumberFormat="1" applyFont="1" applyFill="1"/>
    <xf numFmtId="0" fontId="8" fillId="0" borderId="0" xfId="0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7" fontId="2" fillId="0" borderId="0" xfId="1" applyNumberFormat="1" applyFont="1" applyFill="1" applyAlignment="1">
      <alignment horizontal="center"/>
    </xf>
    <xf numFmtId="7" fontId="2" fillId="0" borderId="0" xfId="1" applyNumberFormat="1" applyFont="1" applyFill="1"/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/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8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4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1" applyFont="1" applyFill="1" applyBorder="1"/>
    <xf numFmtId="2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8" fontId="2" fillId="0" borderId="1" xfId="1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44" fontId="2" fillId="0" borderId="1" xfId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49" fontId="7" fillId="0" borderId="1" xfId="0" quotePrefix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8" fontId="7" fillId="0" borderId="1" xfId="1" applyNumberFormat="1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7" fontId="2" fillId="0" borderId="1" xfId="1" applyNumberFormat="1" applyFont="1" applyFill="1" applyBorder="1" applyAlignment="1">
      <alignment horizontal="center"/>
    </xf>
    <xf numFmtId="8" fontId="2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8" fontId="8" fillId="0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zoomScaleNormal="100" workbookViewId="0">
      <selection activeCell="D10" sqref="D10"/>
    </sheetView>
  </sheetViews>
  <sheetFormatPr defaultColWidth="8.85546875" defaultRowHeight="15.75" x14ac:dyDescent="0.25"/>
  <cols>
    <col min="1" max="1" width="5.7109375" style="38" customWidth="1"/>
    <col min="2" max="2" width="3.28515625" style="37" customWidth="1"/>
    <col min="3" max="3" width="19.28515625" style="1" bestFit="1" customWidth="1"/>
    <col min="4" max="4" width="13.28515625" style="1" bestFit="1" customWidth="1"/>
    <col min="5" max="5" width="12.5703125" style="1" bestFit="1" customWidth="1"/>
    <col min="6" max="6" width="8.7109375" style="36" customWidth="1"/>
    <col min="7" max="7" width="10.5703125" style="1" bestFit="1" customWidth="1"/>
    <col min="8" max="8" width="8" style="36" bestFit="1" customWidth="1"/>
    <col min="9" max="9" width="10.5703125" style="1" bestFit="1" customWidth="1"/>
    <col min="10" max="10" width="8.140625" style="37" bestFit="1" customWidth="1"/>
    <col min="11" max="11" width="10.5703125" style="1" bestFit="1" customWidth="1"/>
    <col min="12" max="12" width="9.85546875" style="29" bestFit="1" customWidth="1"/>
    <col min="13" max="13" width="10.5703125" style="1" bestFit="1" customWidth="1"/>
    <col min="14" max="14" width="12.140625" style="1" bestFit="1" customWidth="1"/>
    <col min="15" max="15" width="11.28515625" style="22" customWidth="1"/>
    <col min="16" max="16384" width="8.85546875" style="38"/>
  </cols>
  <sheetData>
    <row r="1" spans="1:16" ht="24.95" customHeight="1" x14ac:dyDescent="0.25">
      <c r="A1" s="87" t="s">
        <v>56</v>
      </c>
      <c r="B1" s="88" t="s">
        <v>53</v>
      </c>
      <c r="C1" s="1" t="s">
        <v>11</v>
      </c>
      <c r="D1" s="1" t="s">
        <v>0</v>
      </c>
      <c r="E1" s="1" t="s">
        <v>0</v>
      </c>
      <c r="F1" s="24" t="s">
        <v>1</v>
      </c>
      <c r="G1" s="1" t="s">
        <v>0</v>
      </c>
      <c r="H1" s="24" t="s">
        <v>1</v>
      </c>
      <c r="I1" s="1" t="s">
        <v>0</v>
      </c>
      <c r="J1" s="37" t="s">
        <v>1</v>
      </c>
      <c r="K1" s="1" t="s">
        <v>0</v>
      </c>
      <c r="L1" s="29" t="s">
        <v>2</v>
      </c>
      <c r="M1" s="1" t="s">
        <v>0</v>
      </c>
      <c r="N1" s="1" t="s">
        <v>0</v>
      </c>
      <c r="O1" s="27" t="s">
        <v>55</v>
      </c>
    </row>
    <row r="2" spans="1:16" ht="24.95" customHeight="1" x14ac:dyDescent="0.25">
      <c r="C2" s="1" t="s">
        <v>82</v>
      </c>
      <c r="D2" s="1" t="s">
        <v>4</v>
      </c>
      <c r="E2" s="1" t="s">
        <v>5</v>
      </c>
      <c r="F2" s="24" t="s">
        <v>6</v>
      </c>
      <c r="G2" s="1" t="s">
        <v>6</v>
      </c>
      <c r="H2" s="24" t="s">
        <v>7</v>
      </c>
      <c r="I2" s="1" t="s">
        <v>7</v>
      </c>
      <c r="J2" s="37" t="s">
        <v>8</v>
      </c>
      <c r="K2" s="1" t="s">
        <v>8</v>
      </c>
      <c r="L2" s="29" t="s">
        <v>9</v>
      </c>
      <c r="M2" s="1" t="s">
        <v>2</v>
      </c>
      <c r="N2" s="1" t="s">
        <v>10</v>
      </c>
      <c r="O2" s="27"/>
    </row>
    <row r="3" spans="1:16" s="22" customFormat="1" ht="24.95" customHeight="1" x14ac:dyDescent="0.25">
      <c r="A3" s="106">
        <v>3</v>
      </c>
      <c r="B3" s="107" t="s">
        <v>18</v>
      </c>
      <c r="C3" s="108" t="s">
        <v>84</v>
      </c>
      <c r="D3" s="109">
        <f>SUM(E3+N3)</f>
        <v>2628.1900000000005</v>
      </c>
      <c r="E3" s="110">
        <v>577.95000000000005</v>
      </c>
      <c r="F3" s="111">
        <v>75</v>
      </c>
      <c r="G3" s="110">
        <v>393.36</v>
      </c>
      <c r="H3" s="111">
        <v>70</v>
      </c>
      <c r="I3" s="110">
        <v>655.6</v>
      </c>
      <c r="J3" s="112">
        <v>75</v>
      </c>
      <c r="K3" s="110">
        <v>393.36</v>
      </c>
      <c r="L3" s="113">
        <f>F3+H3+J3</f>
        <v>220</v>
      </c>
      <c r="M3" s="114">
        <v>607.91999999999996</v>
      </c>
      <c r="N3" s="109">
        <f>G3+I3+K3+M3</f>
        <v>2050.2400000000002</v>
      </c>
      <c r="O3" s="106">
        <f>COUNTA(J3,H3,F3)</f>
        <v>3</v>
      </c>
      <c r="P3" s="40"/>
    </row>
    <row r="4" spans="1:16" s="22" customFormat="1" ht="24.95" customHeight="1" x14ac:dyDescent="0.25">
      <c r="A4" s="106">
        <v>1</v>
      </c>
      <c r="B4" s="108">
        <v>2</v>
      </c>
      <c r="C4" s="108" t="s">
        <v>83</v>
      </c>
      <c r="D4" s="109">
        <f>SUM(E4+N4)</f>
        <v>2464.0500000000002</v>
      </c>
      <c r="E4" s="114">
        <v>1796.53</v>
      </c>
      <c r="F4" s="111">
        <v>63</v>
      </c>
      <c r="G4" s="114"/>
      <c r="H4" s="111"/>
      <c r="I4" s="109"/>
      <c r="J4" s="111">
        <v>66</v>
      </c>
      <c r="K4" s="110">
        <v>262.24</v>
      </c>
      <c r="L4" s="113">
        <f>F4+H4+J4</f>
        <v>129</v>
      </c>
      <c r="M4" s="114">
        <v>405.28</v>
      </c>
      <c r="N4" s="109">
        <f>G4+I4+K4+M4</f>
        <v>667.52</v>
      </c>
      <c r="O4" s="106">
        <f>COUNTA(J4,H4,F4)</f>
        <v>2</v>
      </c>
      <c r="P4" s="38"/>
    </row>
    <row r="5" spans="1:16" s="22" customFormat="1" ht="24.95" customHeight="1" x14ac:dyDescent="0.25">
      <c r="A5" s="106">
        <v>2</v>
      </c>
      <c r="B5" s="108">
        <v>3</v>
      </c>
      <c r="C5" s="108" t="s">
        <v>60</v>
      </c>
      <c r="D5" s="109">
        <f>SUM(E5+N5)</f>
        <v>784.9</v>
      </c>
      <c r="E5" s="114">
        <v>784.9</v>
      </c>
      <c r="F5" s="112"/>
      <c r="G5" s="110"/>
      <c r="H5" s="112"/>
      <c r="I5" s="109"/>
      <c r="J5" s="112"/>
      <c r="K5" s="114"/>
      <c r="L5" s="113">
        <f>F5+H5+J5</f>
        <v>0</v>
      </c>
      <c r="M5" s="114"/>
      <c r="N5" s="109">
        <f>G5+I5+K5+M5</f>
        <v>0</v>
      </c>
      <c r="O5" s="106">
        <f>COUNTA(J5,H5,F5)</f>
        <v>0</v>
      </c>
    </row>
    <row r="6" spans="1:16" ht="24.95" customHeight="1" x14ac:dyDescent="0.25">
      <c r="A6" s="115">
        <v>4</v>
      </c>
      <c r="B6" s="108">
        <v>4</v>
      </c>
      <c r="C6" s="108" t="s">
        <v>85</v>
      </c>
      <c r="D6" s="109">
        <f>SUM(E6+N6)</f>
        <v>608.16000000000008</v>
      </c>
      <c r="E6" s="110">
        <v>345.92</v>
      </c>
      <c r="F6" s="111">
        <v>67</v>
      </c>
      <c r="G6" s="110">
        <v>262.24</v>
      </c>
      <c r="H6" s="111"/>
      <c r="I6" s="110"/>
      <c r="J6" s="112"/>
      <c r="K6" s="110"/>
      <c r="L6" s="113">
        <f>F6+H6+J6</f>
        <v>67</v>
      </c>
      <c r="M6" s="114"/>
      <c r="N6" s="109">
        <f>G6+I6+K6+M6</f>
        <v>262.24</v>
      </c>
      <c r="O6" s="106">
        <f>COUNTA(J6,H6,F6)</f>
        <v>1</v>
      </c>
    </row>
    <row r="7" spans="1:16" ht="24.75" customHeight="1" x14ac:dyDescent="0.25">
      <c r="A7" s="115">
        <v>5</v>
      </c>
      <c r="B7" s="107" t="s">
        <v>22</v>
      </c>
      <c r="C7" s="108" t="s">
        <v>65</v>
      </c>
      <c r="D7" s="109">
        <f>SUM(E7+N7)</f>
        <v>0</v>
      </c>
      <c r="E7" s="110">
        <v>0</v>
      </c>
      <c r="F7" s="111"/>
      <c r="G7" s="110"/>
      <c r="H7" s="111"/>
      <c r="I7" s="110"/>
      <c r="J7" s="112"/>
      <c r="K7" s="110"/>
      <c r="L7" s="113">
        <f>F7+H7+J7</f>
        <v>0</v>
      </c>
      <c r="M7" s="114"/>
      <c r="N7" s="109">
        <f>G7+I7+K7+M7</f>
        <v>0</v>
      </c>
      <c r="O7" s="106">
        <f>COUNTA(J7,H7,F7)</f>
        <v>0</v>
      </c>
    </row>
    <row r="8" spans="1:16" ht="24.95" customHeight="1" x14ac:dyDescent="0.25">
      <c r="B8" s="23"/>
      <c r="C8" s="4"/>
      <c r="D8" s="41"/>
      <c r="E8" s="32"/>
      <c r="G8" s="39">
        <f>SUM(G3:G7)</f>
        <v>655.6</v>
      </c>
      <c r="I8" s="39">
        <f>SUM(I3:I7)</f>
        <v>655.6</v>
      </c>
      <c r="K8" s="39">
        <f>SUM(K3:K7)</f>
        <v>655.6</v>
      </c>
      <c r="L8" s="24"/>
      <c r="M8" s="32">
        <f>SUM(M3:M7)</f>
        <v>1013.1999999999999</v>
      </c>
      <c r="N8" s="28">
        <f>SUM(N3:N7)</f>
        <v>2980</v>
      </c>
    </row>
    <row r="9" spans="1:16" ht="20.100000000000001" customHeight="1" x14ac:dyDescent="0.25">
      <c r="D9" s="42"/>
      <c r="F9" s="29"/>
      <c r="H9" s="29"/>
      <c r="M9" s="39"/>
      <c r="N9" s="43"/>
    </row>
    <row r="10" spans="1:16" ht="20.100000000000001" customHeight="1" x14ac:dyDescent="0.25">
      <c r="F10" s="29"/>
      <c r="H10" s="29"/>
      <c r="M10" s="39"/>
      <c r="N10" s="43"/>
    </row>
    <row r="11" spans="1:16" x14ac:dyDescent="0.25">
      <c r="F11" s="29"/>
      <c r="H11" s="29"/>
    </row>
    <row r="12" spans="1:16" x14ac:dyDescent="0.25">
      <c r="F12" s="29"/>
      <c r="H12" s="29"/>
    </row>
  </sheetData>
  <sortState ref="A2:O7">
    <sortCondition descending="1" ref="D2:D7"/>
  </sortState>
  <phoneticPr fontId="0" type="noConversion"/>
  <printOptions gridLines="1"/>
  <pageMargins left="0.25" right="0.25" top="1" bottom="1" header="0.5" footer="0.5"/>
  <pageSetup scale="91" orientation="landscape" r:id="rId1"/>
  <headerFooter alignWithMargins="0">
    <oddHeader>&amp;C&amp;"Arial,Bold"&amp;28 &amp;"-,Regular"BAREBACK STANDINGS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75" zoomScaleNormal="75" workbookViewId="0">
      <selection activeCell="T34" sqref="R34:T34"/>
    </sheetView>
  </sheetViews>
  <sheetFormatPr defaultColWidth="9.140625" defaultRowHeight="18.75" x14ac:dyDescent="0.3"/>
  <cols>
    <col min="1" max="1" width="6.85546875" style="44" customWidth="1"/>
    <col min="2" max="2" width="12.42578125" style="45" customWidth="1"/>
    <col min="3" max="3" width="25.42578125" style="7" customWidth="1"/>
    <col min="4" max="4" width="13.5703125" style="44" bestFit="1" customWidth="1"/>
    <col min="5" max="5" width="14.85546875" style="7" bestFit="1" customWidth="1"/>
    <col min="6" max="6" width="9.28515625" style="50" customWidth="1"/>
    <col min="7" max="7" width="13.5703125" style="54" customWidth="1"/>
    <col min="8" max="8" width="11.85546875" style="50" customWidth="1"/>
    <col min="9" max="9" width="14.85546875" style="54" bestFit="1" customWidth="1"/>
    <col min="10" max="10" width="14.42578125" style="50" bestFit="1" customWidth="1"/>
    <col min="11" max="11" width="14.42578125" style="54" bestFit="1" customWidth="1"/>
    <col min="12" max="12" width="12" style="53" bestFit="1" customWidth="1"/>
    <col min="13" max="13" width="12.5703125" style="52" customWidth="1"/>
    <col min="14" max="14" width="16.7109375" style="67" customWidth="1"/>
    <col min="15" max="15" width="7.7109375" style="44" customWidth="1"/>
    <col min="16" max="16" width="11.7109375" style="54" bestFit="1" customWidth="1"/>
    <col min="17" max="16384" width="9.140625" style="44"/>
  </cols>
  <sheetData>
    <row r="1" spans="1:15" x14ac:dyDescent="0.3">
      <c r="C1" s="7" t="s">
        <v>16</v>
      </c>
      <c r="D1" s="7" t="s">
        <v>0</v>
      </c>
      <c r="E1" s="7" t="s">
        <v>0</v>
      </c>
      <c r="F1" s="50" t="s">
        <v>1</v>
      </c>
      <c r="G1" s="47" t="s">
        <v>0</v>
      </c>
      <c r="H1" s="50" t="s">
        <v>1</v>
      </c>
      <c r="I1" s="47" t="s">
        <v>0</v>
      </c>
      <c r="J1" s="50" t="s">
        <v>1</v>
      </c>
      <c r="K1" s="47" t="s">
        <v>0</v>
      </c>
      <c r="L1" s="45" t="s">
        <v>2</v>
      </c>
      <c r="M1" s="46" t="s">
        <v>0</v>
      </c>
      <c r="N1" s="66" t="s">
        <v>0</v>
      </c>
      <c r="O1" s="94" t="s">
        <v>54</v>
      </c>
    </row>
    <row r="2" spans="1:15" x14ac:dyDescent="0.3">
      <c r="A2" s="44" t="s">
        <v>80</v>
      </c>
      <c r="B2" s="45" t="s">
        <v>49</v>
      </c>
      <c r="C2" s="7" t="s">
        <v>82</v>
      </c>
      <c r="D2" s="7" t="s">
        <v>4</v>
      </c>
      <c r="E2" s="7" t="s">
        <v>5</v>
      </c>
      <c r="F2" s="50" t="s">
        <v>6</v>
      </c>
      <c r="G2" s="47" t="s">
        <v>6</v>
      </c>
      <c r="H2" s="50" t="s">
        <v>7</v>
      </c>
      <c r="I2" s="47" t="s">
        <v>7</v>
      </c>
      <c r="J2" s="50" t="s">
        <v>8</v>
      </c>
      <c r="K2" s="47" t="s">
        <v>8</v>
      </c>
      <c r="L2" s="45" t="s">
        <v>9</v>
      </c>
      <c r="M2" s="46" t="s">
        <v>2</v>
      </c>
      <c r="N2" s="66" t="s">
        <v>10</v>
      </c>
      <c r="O2" s="94"/>
    </row>
    <row r="3" spans="1:15" x14ac:dyDescent="0.3">
      <c r="A3" s="96">
        <v>1</v>
      </c>
      <c r="B3" s="97" t="s">
        <v>18</v>
      </c>
      <c r="C3" s="98" t="s">
        <v>87</v>
      </c>
      <c r="D3" s="99">
        <f t="shared" ref="D3:D32" si="0">SUM(E3+N3)</f>
        <v>2953.3</v>
      </c>
      <c r="E3" s="99">
        <v>1226.7</v>
      </c>
      <c r="F3" s="100">
        <v>7.2</v>
      </c>
      <c r="G3" s="101">
        <v>426.8</v>
      </c>
      <c r="H3" s="100">
        <v>11.6</v>
      </c>
      <c r="I3" s="101">
        <v>213.4</v>
      </c>
      <c r="J3" s="100">
        <v>7</v>
      </c>
      <c r="K3" s="101">
        <v>426.8</v>
      </c>
      <c r="L3" s="97">
        <f t="shared" ref="L3:L32" si="1">F3+H3+J3</f>
        <v>25.8</v>
      </c>
      <c r="M3" s="102">
        <v>659.6</v>
      </c>
      <c r="N3" s="99">
        <f t="shared" ref="N3:N32" si="2">SUM(G3+I3+K3+M3)</f>
        <v>1726.6</v>
      </c>
      <c r="O3" s="96">
        <f t="shared" ref="O3:O32" si="3">COUNT(F3,H3,J3)</f>
        <v>3</v>
      </c>
    </row>
    <row r="4" spans="1:15" x14ac:dyDescent="0.3">
      <c r="A4" s="96">
        <v>3</v>
      </c>
      <c r="B4" s="97" t="s">
        <v>19</v>
      </c>
      <c r="C4" s="103" t="s">
        <v>88</v>
      </c>
      <c r="D4" s="99">
        <f t="shared" si="0"/>
        <v>2767.33</v>
      </c>
      <c r="E4" s="99">
        <v>1040.73</v>
      </c>
      <c r="F4" s="100">
        <v>7.2</v>
      </c>
      <c r="G4" s="101">
        <v>426.8</v>
      </c>
      <c r="H4" s="100">
        <v>11.6</v>
      </c>
      <c r="I4" s="101">
        <v>213.4</v>
      </c>
      <c r="J4" s="100">
        <v>7</v>
      </c>
      <c r="K4" s="101">
        <v>426.8</v>
      </c>
      <c r="L4" s="97">
        <f t="shared" si="1"/>
        <v>25.8</v>
      </c>
      <c r="M4" s="102">
        <v>659.6</v>
      </c>
      <c r="N4" s="99">
        <f t="shared" si="2"/>
        <v>1726.6</v>
      </c>
      <c r="O4" s="96">
        <f t="shared" si="3"/>
        <v>3</v>
      </c>
    </row>
    <row r="5" spans="1:15" x14ac:dyDescent="0.3">
      <c r="A5" s="96">
        <v>1</v>
      </c>
      <c r="B5" s="97" t="s">
        <v>20</v>
      </c>
      <c r="C5" s="103" t="s">
        <v>86</v>
      </c>
      <c r="D5" s="99">
        <f t="shared" si="0"/>
        <v>2326.1800000000003</v>
      </c>
      <c r="E5" s="99">
        <v>1462.88</v>
      </c>
      <c r="F5" s="100">
        <v>7.7</v>
      </c>
      <c r="G5" s="101">
        <v>213.4</v>
      </c>
      <c r="H5" s="100">
        <v>11.1</v>
      </c>
      <c r="I5" s="101">
        <v>320.10000000000002</v>
      </c>
      <c r="J5" s="100"/>
      <c r="K5" s="101">
        <v>0</v>
      </c>
      <c r="L5" s="97">
        <f t="shared" si="1"/>
        <v>18.8</v>
      </c>
      <c r="M5" s="102">
        <v>329.8</v>
      </c>
      <c r="N5" s="99">
        <f t="shared" si="2"/>
        <v>863.3</v>
      </c>
      <c r="O5" s="96">
        <f t="shared" si="3"/>
        <v>2</v>
      </c>
    </row>
    <row r="6" spans="1:15" x14ac:dyDescent="0.3">
      <c r="A6" s="96">
        <v>5</v>
      </c>
      <c r="B6" s="97" t="s">
        <v>21</v>
      </c>
      <c r="C6" s="98" t="s">
        <v>99</v>
      </c>
      <c r="D6" s="99">
        <f t="shared" si="0"/>
        <v>1535.6000000000001</v>
      </c>
      <c r="E6" s="99">
        <v>294</v>
      </c>
      <c r="F6" s="100"/>
      <c r="G6" s="101">
        <v>0</v>
      </c>
      <c r="H6" s="100">
        <v>9.6999999999999993</v>
      </c>
      <c r="I6" s="101">
        <v>426.8</v>
      </c>
      <c r="J6" s="100">
        <v>8.1999999999999993</v>
      </c>
      <c r="K6" s="101">
        <v>320.10000000000002</v>
      </c>
      <c r="L6" s="97">
        <f t="shared" si="1"/>
        <v>17.899999999999999</v>
      </c>
      <c r="M6" s="102">
        <v>494.7</v>
      </c>
      <c r="N6" s="99">
        <f t="shared" si="2"/>
        <v>1241.6000000000001</v>
      </c>
      <c r="O6" s="96">
        <f t="shared" si="3"/>
        <v>2</v>
      </c>
    </row>
    <row r="7" spans="1:15" x14ac:dyDescent="0.3">
      <c r="A7" s="96">
        <v>11</v>
      </c>
      <c r="B7" s="97" t="s">
        <v>22</v>
      </c>
      <c r="C7" s="103" t="s">
        <v>103</v>
      </c>
      <c r="D7" s="99">
        <f t="shared" si="0"/>
        <v>1241.6000000000001</v>
      </c>
      <c r="E7" s="99">
        <v>0</v>
      </c>
      <c r="F7" s="100"/>
      <c r="G7" s="101">
        <v>0</v>
      </c>
      <c r="H7" s="100">
        <v>9.6999999999999993</v>
      </c>
      <c r="I7" s="101">
        <v>426.8</v>
      </c>
      <c r="J7" s="100">
        <v>8.1999999999999993</v>
      </c>
      <c r="K7" s="101">
        <v>320.10000000000002</v>
      </c>
      <c r="L7" s="97">
        <f t="shared" si="1"/>
        <v>17.899999999999999</v>
      </c>
      <c r="M7" s="102">
        <v>494.7</v>
      </c>
      <c r="N7" s="99">
        <f t="shared" si="2"/>
        <v>1241.6000000000001</v>
      </c>
      <c r="O7" s="96">
        <f t="shared" si="3"/>
        <v>2</v>
      </c>
    </row>
    <row r="8" spans="1:15" x14ac:dyDescent="0.3">
      <c r="A8" s="96">
        <v>2</v>
      </c>
      <c r="B8" s="97" t="s">
        <v>23</v>
      </c>
      <c r="C8" s="98" t="s">
        <v>63</v>
      </c>
      <c r="D8" s="99">
        <f t="shared" si="0"/>
        <v>1169.48</v>
      </c>
      <c r="E8" s="99">
        <v>1169.48</v>
      </c>
      <c r="F8" s="100"/>
      <c r="G8" s="101">
        <v>0</v>
      </c>
      <c r="H8" s="100">
        <v>13.9</v>
      </c>
      <c r="I8" s="101">
        <v>0</v>
      </c>
      <c r="J8" s="100"/>
      <c r="K8" s="101">
        <v>0</v>
      </c>
      <c r="L8" s="97">
        <f t="shared" si="1"/>
        <v>13.9</v>
      </c>
      <c r="M8" s="102"/>
      <c r="N8" s="99">
        <f t="shared" si="2"/>
        <v>0</v>
      </c>
      <c r="O8" s="96">
        <f t="shared" si="3"/>
        <v>1</v>
      </c>
    </row>
    <row r="9" spans="1:15" x14ac:dyDescent="0.3">
      <c r="A9" s="96">
        <v>2</v>
      </c>
      <c r="B9" s="97" t="s">
        <v>24</v>
      </c>
      <c r="C9" s="103" t="s">
        <v>89</v>
      </c>
      <c r="D9" s="99">
        <f t="shared" si="0"/>
        <v>1024.97</v>
      </c>
      <c r="E9" s="99">
        <v>918.27</v>
      </c>
      <c r="F9" s="100"/>
      <c r="G9" s="101">
        <v>0</v>
      </c>
      <c r="H9" s="100"/>
      <c r="I9" s="101">
        <v>0</v>
      </c>
      <c r="J9" s="100">
        <v>10.8</v>
      </c>
      <c r="K9" s="101">
        <v>106.7</v>
      </c>
      <c r="L9" s="97">
        <f t="shared" si="1"/>
        <v>10.8</v>
      </c>
      <c r="M9" s="102"/>
      <c r="N9" s="99">
        <f t="shared" si="2"/>
        <v>106.7</v>
      </c>
      <c r="O9" s="96">
        <f t="shared" si="3"/>
        <v>1</v>
      </c>
    </row>
    <row r="10" spans="1:15" x14ac:dyDescent="0.3">
      <c r="A10" s="96">
        <v>4</v>
      </c>
      <c r="B10" s="97" t="s">
        <v>25</v>
      </c>
      <c r="C10" s="98" t="s">
        <v>90</v>
      </c>
      <c r="D10" s="99">
        <f t="shared" si="0"/>
        <v>984.43000000000006</v>
      </c>
      <c r="E10" s="99">
        <v>877.73</v>
      </c>
      <c r="F10" s="100"/>
      <c r="G10" s="101">
        <v>0</v>
      </c>
      <c r="H10" s="100">
        <v>13.1</v>
      </c>
      <c r="I10" s="101">
        <v>106.7</v>
      </c>
      <c r="J10" s="100"/>
      <c r="K10" s="101">
        <v>0</v>
      </c>
      <c r="L10" s="97">
        <f t="shared" si="1"/>
        <v>13.1</v>
      </c>
      <c r="M10" s="102"/>
      <c r="N10" s="99">
        <f t="shared" si="2"/>
        <v>106.7</v>
      </c>
      <c r="O10" s="96">
        <f t="shared" si="3"/>
        <v>1</v>
      </c>
    </row>
    <row r="11" spans="1:15" x14ac:dyDescent="0.3">
      <c r="A11" s="96">
        <v>9</v>
      </c>
      <c r="B11" s="97" t="s">
        <v>26</v>
      </c>
      <c r="C11" s="103" t="s">
        <v>129</v>
      </c>
      <c r="D11" s="99">
        <f t="shared" si="0"/>
        <v>863.3</v>
      </c>
      <c r="E11" s="99">
        <v>0</v>
      </c>
      <c r="F11" s="100">
        <v>7.7</v>
      </c>
      <c r="G11" s="101">
        <v>213.4</v>
      </c>
      <c r="H11" s="100">
        <v>11.1</v>
      </c>
      <c r="I11" s="101">
        <v>320.10000000000002</v>
      </c>
      <c r="J11" s="100"/>
      <c r="K11" s="101">
        <v>0</v>
      </c>
      <c r="L11" s="97">
        <f t="shared" si="1"/>
        <v>18.8</v>
      </c>
      <c r="M11" s="102">
        <v>329.8</v>
      </c>
      <c r="N11" s="99">
        <f t="shared" si="2"/>
        <v>863.3</v>
      </c>
      <c r="O11" s="96">
        <f t="shared" si="3"/>
        <v>2</v>
      </c>
    </row>
    <row r="12" spans="1:15" x14ac:dyDescent="0.3">
      <c r="A12" s="96">
        <v>6</v>
      </c>
      <c r="B12" s="97" t="s">
        <v>27</v>
      </c>
      <c r="C12" s="98" t="s">
        <v>91</v>
      </c>
      <c r="D12" s="99">
        <f t="shared" si="0"/>
        <v>848.42000000000007</v>
      </c>
      <c r="E12" s="99">
        <v>741.72</v>
      </c>
      <c r="F12" s="100">
        <v>10.3</v>
      </c>
      <c r="G12" s="101">
        <v>106.7</v>
      </c>
      <c r="H12" s="100"/>
      <c r="I12" s="101">
        <v>0</v>
      </c>
      <c r="J12" s="100"/>
      <c r="K12" s="101">
        <v>0</v>
      </c>
      <c r="L12" s="97">
        <f t="shared" si="1"/>
        <v>10.3</v>
      </c>
      <c r="M12" s="102"/>
      <c r="N12" s="99">
        <f t="shared" si="2"/>
        <v>106.7</v>
      </c>
      <c r="O12" s="96">
        <f t="shared" si="3"/>
        <v>1</v>
      </c>
    </row>
    <row r="13" spans="1:15" x14ac:dyDescent="0.3">
      <c r="A13" s="96">
        <v>5</v>
      </c>
      <c r="B13" s="97" t="s">
        <v>28</v>
      </c>
      <c r="C13" s="103" t="s">
        <v>50</v>
      </c>
      <c r="D13" s="99">
        <f t="shared" si="0"/>
        <v>811.78</v>
      </c>
      <c r="E13" s="99">
        <v>811.78</v>
      </c>
      <c r="F13" s="100"/>
      <c r="G13" s="101">
        <v>0</v>
      </c>
      <c r="H13" s="100"/>
      <c r="I13" s="101">
        <v>0</v>
      </c>
      <c r="J13" s="100"/>
      <c r="K13" s="101">
        <v>0</v>
      </c>
      <c r="L13" s="97">
        <f t="shared" si="1"/>
        <v>0</v>
      </c>
      <c r="M13" s="102"/>
      <c r="N13" s="99">
        <f t="shared" si="2"/>
        <v>0</v>
      </c>
      <c r="O13" s="96">
        <f t="shared" si="3"/>
        <v>0</v>
      </c>
    </row>
    <row r="14" spans="1:15" x14ac:dyDescent="0.3">
      <c r="A14" s="96">
        <v>11</v>
      </c>
      <c r="B14" s="97" t="s">
        <v>29</v>
      </c>
      <c r="C14" s="98" t="s">
        <v>96</v>
      </c>
      <c r="D14" s="99">
        <f t="shared" si="0"/>
        <v>658.5</v>
      </c>
      <c r="E14" s="99">
        <v>338.4</v>
      </c>
      <c r="F14" s="100">
        <v>7.3</v>
      </c>
      <c r="G14" s="101">
        <v>320.10000000000002</v>
      </c>
      <c r="H14" s="100"/>
      <c r="I14" s="101">
        <v>0</v>
      </c>
      <c r="J14" s="100"/>
      <c r="K14" s="101">
        <v>0</v>
      </c>
      <c r="L14" s="97">
        <f t="shared" si="1"/>
        <v>7.3</v>
      </c>
      <c r="M14" s="102"/>
      <c r="N14" s="99">
        <f t="shared" si="2"/>
        <v>320.10000000000002</v>
      </c>
      <c r="O14" s="96">
        <f t="shared" si="3"/>
        <v>1</v>
      </c>
    </row>
    <row r="15" spans="1:15" x14ac:dyDescent="0.3">
      <c r="A15" s="96">
        <v>12</v>
      </c>
      <c r="B15" s="97" t="s">
        <v>30</v>
      </c>
      <c r="C15" s="103" t="s">
        <v>97</v>
      </c>
      <c r="D15" s="99">
        <f t="shared" si="0"/>
        <v>658.5</v>
      </c>
      <c r="E15" s="99">
        <v>338.4</v>
      </c>
      <c r="F15" s="100">
        <v>7.3</v>
      </c>
      <c r="G15" s="104">
        <v>320.10000000000002</v>
      </c>
      <c r="H15" s="100"/>
      <c r="I15" s="101">
        <v>0</v>
      </c>
      <c r="J15" s="100"/>
      <c r="K15" s="104">
        <v>0</v>
      </c>
      <c r="L15" s="97">
        <f t="shared" si="1"/>
        <v>7.3</v>
      </c>
      <c r="M15" s="102"/>
      <c r="N15" s="99">
        <f t="shared" si="2"/>
        <v>320.10000000000002</v>
      </c>
      <c r="O15" s="96">
        <f t="shared" si="3"/>
        <v>1</v>
      </c>
    </row>
    <row r="16" spans="1:15" x14ac:dyDescent="0.3">
      <c r="A16" s="96">
        <v>9</v>
      </c>
      <c r="B16" s="97" t="s">
        <v>31</v>
      </c>
      <c r="C16" s="98" t="s">
        <v>74</v>
      </c>
      <c r="D16" s="99">
        <f t="shared" si="0"/>
        <v>601.67000000000007</v>
      </c>
      <c r="E16" s="99">
        <v>494.97</v>
      </c>
      <c r="F16" s="100">
        <v>10.3</v>
      </c>
      <c r="G16" s="101">
        <v>106.7</v>
      </c>
      <c r="H16" s="100"/>
      <c r="I16" s="101">
        <v>0</v>
      </c>
      <c r="J16" s="100"/>
      <c r="K16" s="101">
        <v>0</v>
      </c>
      <c r="L16" s="97">
        <f t="shared" si="1"/>
        <v>10.3</v>
      </c>
      <c r="M16" s="102"/>
      <c r="N16" s="99">
        <f t="shared" si="2"/>
        <v>106.7</v>
      </c>
      <c r="O16" s="96">
        <f t="shared" si="3"/>
        <v>1</v>
      </c>
    </row>
    <row r="17" spans="1:15" x14ac:dyDescent="0.3">
      <c r="A17" s="96">
        <v>7</v>
      </c>
      <c r="B17" s="97" t="s">
        <v>32</v>
      </c>
      <c r="C17" s="103" t="s">
        <v>92</v>
      </c>
      <c r="D17" s="99">
        <f t="shared" si="0"/>
        <v>583.74</v>
      </c>
      <c r="E17" s="99">
        <v>583.74</v>
      </c>
      <c r="F17" s="100">
        <v>22.5</v>
      </c>
      <c r="G17" s="101">
        <v>0</v>
      </c>
      <c r="H17" s="100"/>
      <c r="I17" s="101">
        <v>0</v>
      </c>
      <c r="J17" s="100"/>
      <c r="K17" s="101">
        <v>0</v>
      </c>
      <c r="L17" s="97">
        <f t="shared" si="1"/>
        <v>22.5</v>
      </c>
      <c r="M17" s="102"/>
      <c r="N17" s="99">
        <f t="shared" si="2"/>
        <v>0</v>
      </c>
      <c r="O17" s="96">
        <f t="shared" si="3"/>
        <v>1</v>
      </c>
    </row>
    <row r="18" spans="1:15" x14ac:dyDescent="0.3">
      <c r="A18" s="96">
        <v>8</v>
      </c>
      <c r="B18" s="97" t="s">
        <v>33</v>
      </c>
      <c r="C18" s="103" t="s">
        <v>93</v>
      </c>
      <c r="D18" s="99">
        <f t="shared" si="0"/>
        <v>579</v>
      </c>
      <c r="E18" s="99">
        <v>579</v>
      </c>
      <c r="F18" s="100"/>
      <c r="G18" s="101">
        <v>0</v>
      </c>
      <c r="H18" s="100"/>
      <c r="I18" s="101">
        <v>0</v>
      </c>
      <c r="J18" s="100"/>
      <c r="K18" s="101">
        <v>0</v>
      </c>
      <c r="L18" s="97">
        <f t="shared" si="1"/>
        <v>0</v>
      </c>
      <c r="M18" s="102"/>
      <c r="N18" s="99">
        <f t="shared" si="2"/>
        <v>0</v>
      </c>
      <c r="O18" s="96">
        <f t="shared" si="3"/>
        <v>0</v>
      </c>
    </row>
    <row r="19" spans="1:15" x14ac:dyDescent="0.3">
      <c r="A19" s="96">
        <v>14</v>
      </c>
      <c r="B19" s="97" t="s">
        <v>34</v>
      </c>
      <c r="C19" s="103" t="s">
        <v>100</v>
      </c>
      <c r="D19" s="99">
        <f t="shared" si="0"/>
        <v>503.15999999999997</v>
      </c>
      <c r="E19" s="99">
        <v>289.76</v>
      </c>
      <c r="F19" s="100"/>
      <c r="G19" s="101">
        <v>0</v>
      </c>
      <c r="H19" s="100"/>
      <c r="I19" s="101">
        <v>0</v>
      </c>
      <c r="J19" s="100">
        <v>10.4</v>
      </c>
      <c r="K19" s="101">
        <v>213.4</v>
      </c>
      <c r="L19" s="97">
        <f t="shared" si="1"/>
        <v>10.4</v>
      </c>
      <c r="M19" s="102"/>
      <c r="N19" s="99">
        <f t="shared" si="2"/>
        <v>213.4</v>
      </c>
      <c r="O19" s="96">
        <f t="shared" si="3"/>
        <v>1</v>
      </c>
    </row>
    <row r="20" spans="1:15" x14ac:dyDescent="0.3">
      <c r="A20" s="96">
        <v>7</v>
      </c>
      <c r="B20" s="97" t="s">
        <v>35</v>
      </c>
      <c r="C20" s="98" t="s">
        <v>59</v>
      </c>
      <c r="D20" s="99">
        <f t="shared" si="0"/>
        <v>468.24</v>
      </c>
      <c r="E20" s="99">
        <v>468.24</v>
      </c>
      <c r="F20" s="100"/>
      <c r="G20" s="101">
        <v>0</v>
      </c>
      <c r="H20" s="100">
        <v>13.9</v>
      </c>
      <c r="I20" s="101">
        <v>0</v>
      </c>
      <c r="J20" s="100"/>
      <c r="K20" s="101">
        <v>0</v>
      </c>
      <c r="L20" s="97">
        <f t="shared" si="1"/>
        <v>13.9</v>
      </c>
      <c r="M20" s="102"/>
      <c r="N20" s="99">
        <f t="shared" si="2"/>
        <v>0</v>
      </c>
      <c r="O20" s="96">
        <f t="shared" si="3"/>
        <v>1</v>
      </c>
    </row>
    <row r="21" spans="1:15" x14ac:dyDescent="0.3">
      <c r="A21" s="96">
        <v>13</v>
      </c>
      <c r="B21" s="97" t="s">
        <v>36</v>
      </c>
      <c r="C21" s="98" t="s">
        <v>70</v>
      </c>
      <c r="D21" s="99">
        <f t="shared" si="0"/>
        <v>456.29999999999995</v>
      </c>
      <c r="E21" s="99">
        <v>291.39999999999998</v>
      </c>
      <c r="F21" s="100">
        <v>16.5</v>
      </c>
      <c r="G21" s="101">
        <v>0</v>
      </c>
      <c r="H21" s="100"/>
      <c r="I21" s="101">
        <v>0</v>
      </c>
      <c r="J21" s="100">
        <v>12.6</v>
      </c>
      <c r="K21" s="101"/>
      <c r="L21" s="97">
        <f t="shared" si="1"/>
        <v>29.1</v>
      </c>
      <c r="M21" s="102">
        <v>164.9</v>
      </c>
      <c r="N21" s="99">
        <f t="shared" si="2"/>
        <v>164.9</v>
      </c>
      <c r="O21" s="96">
        <f t="shared" si="3"/>
        <v>2</v>
      </c>
    </row>
    <row r="22" spans="1:15" x14ac:dyDescent="0.3">
      <c r="A22" s="96">
        <v>14</v>
      </c>
      <c r="B22" s="97" t="s">
        <v>37</v>
      </c>
      <c r="C22" s="103" t="s">
        <v>68</v>
      </c>
      <c r="D22" s="99">
        <f t="shared" si="0"/>
        <v>456.29999999999995</v>
      </c>
      <c r="E22" s="99">
        <v>291.39999999999998</v>
      </c>
      <c r="F22" s="100">
        <v>16.5</v>
      </c>
      <c r="G22" s="101">
        <v>0</v>
      </c>
      <c r="H22" s="100"/>
      <c r="I22" s="101">
        <v>0</v>
      </c>
      <c r="J22" s="100">
        <v>12.6</v>
      </c>
      <c r="K22" s="101"/>
      <c r="L22" s="97">
        <f t="shared" si="1"/>
        <v>29.1</v>
      </c>
      <c r="M22" s="102">
        <v>164.9</v>
      </c>
      <c r="N22" s="99">
        <f t="shared" si="2"/>
        <v>164.9</v>
      </c>
      <c r="O22" s="96">
        <f t="shared" si="3"/>
        <v>2</v>
      </c>
    </row>
    <row r="23" spans="1:15" x14ac:dyDescent="0.3">
      <c r="A23" s="96">
        <v>3</v>
      </c>
      <c r="B23" s="97" t="s">
        <v>38</v>
      </c>
      <c r="C23" s="103" t="s">
        <v>94</v>
      </c>
      <c r="D23" s="99">
        <f t="shared" si="0"/>
        <v>437.1</v>
      </c>
      <c r="E23" s="99">
        <v>437.1</v>
      </c>
      <c r="F23" s="100"/>
      <c r="G23" s="101">
        <v>0</v>
      </c>
      <c r="H23" s="100"/>
      <c r="I23" s="101">
        <v>0</v>
      </c>
      <c r="J23" s="100"/>
      <c r="K23" s="101">
        <v>0</v>
      </c>
      <c r="L23" s="97">
        <f t="shared" si="1"/>
        <v>0</v>
      </c>
      <c r="M23" s="102"/>
      <c r="N23" s="99">
        <f t="shared" si="2"/>
        <v>0</v>
      </c>
      <c r="O23" s="96">
        <f t="shared" si="3"/>
        <v>0</v>
      </c>
    </row>
    <row r="24" spans="1:15" x14ac:dyDescent="0.3">
      <c r="A24" s="96">
        <v>10</v>
      </c>
      <c r="B24" s="97" t="s">
        <v>39</v>
      </c>
      <c r="C24" s="103" t="s">
        <v>95</v>
      </c>
      <c r="D24" s="99">
        <f t="shared" si="0"/>
        <v>437.1</v>
      </c>
      <c r="E24" s="99">
        <v>437.1</v>
      </c>
      <c r="F24" s="100"/>
      <c r="G24" s="101">
        <v>0</v>
      </c>
      <c r="H24" s="100"/>
      <c r="I24" s="101">
        <v>0</v>
      </c>
      <c r="J24" s="100"/>
      <c r="K24" s="101">
        <v>0</v>
      </c>
      <c r="L24" s="97">
        <f t="shared" si="1"/>
        <v>0</v>
      </c>
      <c r="M24" s="102"/>
      <c r="N24" s="99">
        <f t="shared" si="2"/>
        <v>0</v>
      </c>
      <c r="O24" s="96">
        <f t="shared" si="3"/>
        <v>0</v>
      </c>
    </row>
    <row r="25" spans="1:15" x14ac:dyDescent="0.3">
      <c r="A25" s="96">
        <v>12</v>
      </c>
      <c r="B25" s="97" t="s">
        <v>40</v>
      </c>
      <c r="C25" s="103" t="s">
        <v>98</v>
      </c>
      <c r="D25" s="99">
        <f t="shared" si="0"/>
        <v>431</v>
      </c>
      <c r="E25" s="99">
        <v>324.3</v>
      </c>
      <c r="F25" s="100"/>
      <c r="G25" s="101">
        <v>0</v>
      </c>
      <c r="H25" s="100">
        <v>13.1</v>
      </c>
      <c r="I25" s="101">
        <v>106.7</v>
      </c>
      <c r="J25" s="100"/>
      <c r="K25" s="101">
        <v>0</v>
      </c>
      <c r="L25" s="97">
        <f t="shared" si="1"/>
        <v>13.1</v>
      </c>
      <c r="M25" s="102"/>
      <c r="N25" s="99">
        <f t="shared" si="2"/>
        <v>106.7</v>
      </c>
      <c r="O25" s="96">
        <f t="shared" si="3"/>
        <v>1</v>
      </c>
    </row>
    <row r="26" spans="1:15" x14ac:dyDescent="0.3">
      <c r="A26" s="96">
        <v>10</v>
      </c>
      <c r="B26" s="97" t="s">
        <v>81</v>
      </c>
      <c r="C26" s="103" t="s">
        <v>64</v>
      </c>
      <c r="D26" s="99">
        <f t="shared" si="0"/>
        <v>391.85</v>
      </c>
      <c r="E26" s="99">
        <v>391.85</v>
      </c>
      <c r="F26" s="100">
        <v>13.5</v>
      </c>
      <c r="G26" s="101">
        <v>0</v>
      </c>
      <c r="H26" s="100"/>
      <c r="I26" s="101">
        <v>0</v>
      </c>
      <c r="J26" s="100"/>
      <c r="K26" s="101">
        <v>0</v>
      </c>
      <c r="L26" s="97">
        <f t="shared" si="1"/>
        <v>13.5</v>
      </c>
      <c r="M26" s="102"/>
      <c r="N26" s="99">
        <f t="shared" si="2"/>
        <v>0</v>
      </c>
      <c r="O26" s="96">
        <f t="shared" si="3"/>
        <v>1</v>
      </c>
    </row>
    <row r="27" spans="1:15" x14ac:dyDescent="0.3">
      <c r="A27" s="96">
        <v>15</v>
      </c>
      <c r="B27" s="97" t="s">
        <v>41</v>
      </c>
      <c r="C27" s="98" t="s">
        <v>101</v>
      </c>
      <c r="D27" s="99">
        <f t="shared" si="0"/>
        <v>271.2</v>
      </c>
      <c r="E27" s="99">
        <v>164.5</v>
      </c>
      <c r="F27" s="100"/>
      <c r="G27" s="101">
        <v>0</v>
      </c>
      <c r="H27" s="100"/>
      <c r="I27" s="101">
        <v>0</v>
      </c>
      <c r="J27" s="100">
        <v>10.8</v>
      </c>
      <c r="K27" s="101">
        <v>106.7</v>
      </c>
      <c r="L27" s="97">
        <f t="shared" si="1"/>
        <v>10.8</v>
      </c>
      <c r="M27" s="102"/>
      <c r="N27" s="99">
        <f t="shared" si="2"/>
        <v>106.7</v>
      </c>
      <c r="O27" s="96">
        <f t="shared" si="3"/>
        <v>1</v>
      </c>
    </row>
    <row r="28" spans="1:15" x14ac:dyDescent="0.3">
      <c r="A28" s="96">
        <v>13</v>
      </c>
      <c r="B28" s="97" t="s">
        <v>42</v>
      </c>
      <c r="C28" s="103" t="s">
        <v>67</v>
      </c>
      <c r="D28" s="99">
        <f t="shared" si="0"/>
        <v>213.4</v>
      </c>
      <c r="E28" s="99">
        <v>0</v>
      </c>
      <c r="F28" s="100"/>
      <c r="G28" s="101">
        <v>0</v>
      </c>
      <c r="H28" s="100"/>
      <c r="I28" s="101">
        <v>0</v>
      </c>
      <c r="J28" s="100">
        <v>10.4</v>
      </c>
      <c r="K28" s="101">
        <v>213.4</v>
      </c>
      <c r="L28" s="97">
        <f t="shared" si="1"/>
        <v>10.4</v>
      </c>
      <c r="M28" s="105"/>
      <c r="N28" s="99">
        <f t="shared" si="2"/>
        <v>213.4</v>
      </c>
      <c r="O28" s="96">
        <f t="shared" si="3"/>
        <v>1</v>
      </c>
    </row>
    <row r="29" spans="1:15" x14ac:dyDescent="0.3">
      <c r="A29" s="96">
        <v>4</v>
      </c>
      <c r="B29" s="97" t="s">
        <v>43</v>
      </c>
      <c r="C29" s="98" t="s">
        <v>102</v>
      </c>
      <c r="D29" s="99">
        <f t="shared" si="0"/>
        <v>0</v>
      </c>
      <c r="E29" s="99">
        <v>0</v>
      </c>
      <c r="F29" s="100">
        <v>22.5</v>
      </c>
      <c r="G29" s="101">
        <v>0</v>
      </c>
      <c r="H29" s="100"/>
      <c r="I29" s="101">
        <v>0</v>
      </c>
      <c r="J29" s="100"/>
      <c r="K29" s="101">
        <v>0</v>
      </c>
      <c r="L29" s="97">
        <f t="shared" si="1"/>
        <v>22.5</v>
      </c>
      <c r="M29" s="102"/>
      <c r="N29" s="99">
        <f t="shared" si="2"/>
        <v>0</v>
      </c>
      <c r="O29" s="96">
        <f t="shared" si="3"/>
        <v>1</v>
      </c>
    </row>
    <row r="30" spans="1:15" x14ac:dyDescent="0.3">
      <c r="A30" s="96">
        <v>8</v>
      </c>
      <c r="B30" s="97" t="s">
        <v>44</v>
      </c>
      <c r="C30" s="103" t="s">
        <v>75</v>
      </c>
      <c r="D30" s="99">
        <f t="shared" si="0"/>
        <v>0</v>
      </c>
      <c r="E30" s="99">
        <v>0</v>
      </c>
      <c r="F30" s="100">
        <v>13.5</v>
      </c>
      <c r="G30" s="101">
        <v>0</v>
      </c>
      <c r="H30" s="100"/>
      <c r="I30" s="101">
        <v>0</v>
      </c>
      <c r="J30" s="100"/>
      <c r="K30" s="101">
        <v>0</v>
      </c>
      <c r="L30" s="97">
        <f t="shared" si="1"/>
        <v>13.5</v>
      </c>
      <c r="M30" s="102"/>
      <c r="N30" s="99">
        <f t="shared" si="2"/>
        <v>0</v>
      </c>
      <c r="O30" s="96">
        <f t="shared" si="3"/>
        <v>1</v>
      </c>
    </row>
    <row r="31" spans="1:15" x14ac:dyDescent="0.3">
      <c r="A31" s="96">
        <v>15</v>
      </c>
      <c r="B31" s="97" t="s">
        <v>45</v>
      </c>
      <c r="C31" s="103" t="s">
        <v>69</v>
      </c>
      <c r="D31" s="99">
        <f t="shared" si="0"/>
        <v>0</v>
      </c>
      <c r="E31" s="99">
        <v>0</v>
      </c>
      <c r="F31" s="100"/>
      <c r="G31" s="101">
        <v>0</v>
      </c>
      <c r="H31" s="100"/>
      <c r="I31" s="101">
        <v>0</v>
      </c>
      <c r="J31" s="100"/>
      <c r="K31" s="101">
        <v>0</v>
      </c>
      <c r="L31" s="97">
        <f t="shared" si="1"/>
        <v>0</v>
      </c>
      <c r="M31" s="102"/>
      <c r="N31" s="99">
        <f t="shared" si="2"/>
        <v>0</v>
      </c>
      <c r="O31" s="96">
        <f t="shared" si="3"/>
        <v>0</v>
      </c>
    </row>
    <row r="32" spans="1:15" x14ac:dyDescent="0.3">
      <c r="A32" s="96">
        <v>6</v>
      </c>
      <c r="B32" s="97" t="s">
        <v>46</v>
      </c>
      <c r="C32" s="98" t="s">
        <v>145</v>
      </c>
      <c r="D32" s="99">
        <f t="shared" si="0"/>
        <v>0</v>
      </c>
      <c r="E32" s="99">
        <v>0</v>
      </c>
      <c r="F32" s="100"/>
      <c r="G32" s="101">
        <v>0</v>
      </c>
      <c r="H32" s="100"/>
      <c r="I32" s="101">
        <v>0</v>
      </c>
      <c r="J32" s="100"/>
      <c r="K32" s="101">
        <v>0</v>
      </c>
      <c r="L32" s="97">
        <f t="shared" si="1"/>
        <v>0</v>
      </c>
      <c r="M32" s="102"/>
      <c r="N32" s="99">
        <f t="shared" si="2"/>
        <v>0</v>
      </c>
      <c r="O32" s="96">
        <f t="shared" si="3"/>
        <v>0</v>
      </c>
    </row>
    <row r="33" spans="3:14" x14ac:dyDescent="0.3">
      <c r="D33" s="47"/>
      <c r="E33" s="49"/>
      <c r="G33" s="47">
        <f>SUM(G3:G32)</f>
        <v>2134</v>
      </c>
      <c r="I33" s="47">
        <f>SUM(I3:I32)</f>
        <v>2134</v>
      </c>
      <c r="K33" s="47">
        <f>SUM(K3:K32)</f>
        <v>2134.0000000000005</v>
      </c>
      <c r="L33" s="45"/>
      <c r="M33" s="65">
        <f>SUM(M3:M32)</f>
        <v>3298</v>
      </c>
      <c r="N33" s="49">
        <f>SUM(N3:N32)</f>
        <v>9700.0000000000018</v>
      </c>
    </row>
    <row r="34" spans="3:14" x14ac:dyDescent="0.3">
      <c r="C34" s="59"/>
      <c r="D34" s="47"/>
      <c r="E34" s="49"/>
      <c r="G34" s="47"/>
      <c r="I34" s="47"/>
      <c r="K34" s="47"/>
      <c r="L34" s="45"/>
      <c r="M34" s="65"/>
      <c r="N34" s="49"/>
    </row>
  </sheetData>
  <sortState ref="A3:O32">
    <sortCondition descending="1" ref="D3:D32"/>
  </sortState>
  <mergeCells count="1">
    <mergeCell ref="O1:O2"/>
  </mergeCells>
  <phoneticPr fontId="0" type="noConversion"/>
  <printOptions gridLines="1"/>
  <pageMargins left="0" right="0" top="1" bottom="0.25" header="0.5" footer="0.5"/>
  <pageSetup scale="72" orientation="landscape" r:id="rId1"/>
  <headerFooter alignWithMargins="0">
    <oddHeader>&amp;C&amp;"Arial,Bold"&amp;28 &amp;"-,Regular"TEAM ROPING STANDINGS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="70" zoomScaleNormal="70" workbookViewId="0">
      <selection activeCell="J1" sqref="J1"/>
    </sheetView>
  </sheetViews>
  <sheetFormatPr defaultColWidth="9.140625" defaultRowHeight="15.75" x14ac:dyDescent="0.25"/>
  <cols>
    <col min="1" max="1" width="9.140625" style="22"/>
    <col min="2" max="2" width="6.85546875" style="34" bestFit="1" customWidth="1"/>
    <col min="3" max="3" width="24.42578125" style="2" customWidth="1"/>
    <col min="4" max="4" width="14.140625" style="22" bestFit="1" customWidth="1"/>
    <col min="5" max="5" width="13.28515625" style="22" bestFit="1" customWidth="1"/>
    <col min="6" max="6" width="9.5703125" style="58" customWidth="1"/>
    <col min="7" max="7" width="13.42578125" style="22" bestFit="1" customWidth="1"/>
    <col min="8" max="8" width="8.5703125" style="35" customWidth="1"/>
    <col min="9" max="9" width="12" style="56" customWidth="1"/>
    <col min="10" max="10" width="9.5703125" style="22" customWidth="1"/>
    <col min="11" max="11" width="13.28515625" style="56" bestFit="1" customWidth="1"/>
    <col min="12" max="12" width="10" style="22" bestFit="1" customWidth="1"/>
    <col min="13" max="13" width="13.28515625" style="22" bestFit="1" customWidth="1"/>
    <col min="14" max="14" width="12.7109375" style="22" customWidth="1"/>
    <col min="15" max="15" width="15.7109375" style="22" customWidth="1"/>
    <col min="16" max="16384" width="9.140625" style="22"/>
  </cols>
  <sheetData>
    <row r="1" spans="1:16" ht="24.95" customHeight="1" x14ac:dyDescent="0.25">
      <c r="B1" s="23"/>
      <c r="C1" s="2" t="s">
        <v>13</v>
      </c>
      <c r="D1" s="2" t="s">
        <v>0</v>
      </c>
      <c r="E1" s="2" t="s">
        <v>0</v>
      </c>
      <c r="F1" s="55" t="s">
        <v>1</v>
      </c>
      <c r="G1" s="2" t="s">
        <v>0</v>
      </c>
      <c r="H1" s="26" t="s">
        <v>1</v>
      </c>
      <c r="I1" s="41" t="s">
        <v>0</v>
      </c>
      <c r="J1" s="2" t="s">
        <v>1</v>
      </c>
      <c r="K1" s="41" t="s">
        <v>0</v>
      </c>
      <c r="L1" s="2" t="s">
        <v>2</v>
      </c>
      <c r="M1" s="2" t="s">
        <v>0</v>
      </c>
      <c r="N1" s="2" t="s">
        <v>0</v>
      </c>
    </row>
    <row r="2" spans="1:16" ht="24.95" customHeight="1" x14ac:dyDescent="0.25">
      <c r="A2" s="22" t="s">
        <v>56</v>
      </c>
      <c r="B2" s="23" t="s">
        <v>53</v>
      </c>
      <c r="C2" s="2" t="s">
        <v>82</v>
      </c>
      <c r="D2" s="2" t="s">
        <v>4</v>
      </c>
      <c r="E2" s="2" t="s">
        <v>5</v>
      </c>
      <c r="F2" s="55" t="s">
        <v>6</v>
      </c>
      <c r="G2" s="2" t="s">
        <v>6</v>
      </c>
      <c r="H2" s="26" t="s">
        <v>7</v>
      </c>
      <c r="I2" s="41" t="s">
        <v>7</v>
      </c>
      <c r="J2" s="2" t="s">
        <v>8</v>
      </c>
      <c r="K2" s="41" t="s">
        <v>8</v>
      </c>
      <c r="L2" s="2" t="s">
        <v>9</v>
      </c>
      <c r="M2" s="2" t="s">
        <v>2</v>
      </c>
      <c r="N2" s="2" t="s">
        <v>10</v>
      </c>
      <c r="O2" s="2" t="s">
        <v>54</v>
      </c>
    </row>
    <row r="3" spans="1:16" ht="24.95" customHeight="1" x14ac:dyDescent="0.25">
      <c r="A3" s="107" t="s">
        <v>18</v>
      </c>
      <c r="B3" s="108">
        <v>1</v>
      </c>
      <c r="C3" s="108" t="s">
        <v>104</v>
      </c>
      <c r="D3" s="116">
        <f t="shared" ref="D3:D16" si="0">SUM(E3+N3)</f>
        <v>4621.74</v>
      </c>
      <c r="E3" s="114">
        <v>3634.26</v>
      </c>
      <c r="F3" s="117">
        <v>2.5</v>
      </c>
      <c r="G3" s="109">
        <v>257.39999999999998</v>
      </c>
      <c r="H3" s="117"/>
      <c r="I3" s="109"/>
      <c r="J3" s="117">
        <v>2</v>
      </c>
      <c r="K3" s="109">
        <v>411.84</v>
      </c>
      <c r="L3" s="117">
        <f t="shared" ref="L3:L16" si="1">F3+H3+J3</f>
        <v>4.5</v>
      </c>
      <c r="M3" s="114">
        <v>318.24</v>
      </c>
      <c r="N3" s="109">
        <f t="shared" ref="N3:N16" si="2">SUM(G3+I3+K3+M3)</f>
        <v>987.48</v>
      </c>
      <c r="O3" s="106">
        <f t="shared" ref="O3:O16" si="3">COUNTA(J3,H3,F3)</f>
        <v>2</v>
      </c>
    </row>
    <row r="4" spans="1:16" ht="24.95" customHeight="1" x14ac:dyDescent="0.25">
      <c r="A4" s="107" t="s">
        <v>19</v>
      </c>
      <c r="B4" s="108">
        <v>2</v>
      </c>
      <c r="C4" s="108" t="s">
        <v>73</v>
      </c>
      <c r="D4" s="116">
        <f t="shared" si="0"/>
        <v>1749.72</v>
      </c>
      <c r="E4" s="114">
        <v>1749.72</v>
      </c>
      <c r="F4" s="117">
        <v>4.4000000000000004</v>
      </c>
      <c r="G4" s="109">
        <v>0</v>
      </c>
      <c r="H4" s="117"/>
      <c r="I4" s="109"/>
      <c r="J4" s="117"/>
      <c r="K4" s="109"/>
      <c r="L4" s="117">
        <f t="shared" si="1"/>
        <v>4.4000000000000004</v>
      </c>
      <c r="M4" s="114"/>
      <c r="N4" s="109">
        <f t="shared" si="2"/>
        <v>0</v>
      </c>
      <c r="O4" s="106">
        <f t="shared" si="3"/>
        <v>1</v>
      </c>
    </row>
    <row r="5" spans="1:16" ht="24.95" customHeight="1" x14ac:dyDescent="0.25">
      <c r="A5" s="107" t="s">
        <v>20</v>
      </c>
      <c r="B5" s="108">
        <v>3</v>
      </c>
      <c r="C5" s="108" t="s">
        <v>105</v>
      </c>
      <c r="D5" s="116">
        <f t="shared" si="0"/>
        <v>1638.88</v>
      </c>
      <c r="E5" s="114">
        <v>1638.88</v>
      </c>
      <c r="F5" s="117"/>
      <c r="G5" s="109">
        <v>0</v>
      </c>
      <c r="H5" s="117"/>
      <c r="I5" s="109"/>
      <c r="J5" s="117"/>
      <c r="K5" s="109"/>
      <c r="L5" s="117">
        <f t="shared" si="1"/>
        <v>0</v>
      </c>
      <c r="M5" s="114"/>
      <c r="N5" s="109">
        <f t="shared" si="2"/>
        <v>0</v>
      </c>
      <c r="O5" s="106">
        <f t="shared" si="3"/>
        <v>0</v>
      </c>
      <c r="P5" s="40"/>
    </row>
    <row r="6" spans="1:16" ht="24.95" customHeight="1" x14ac:dyDescent="0.25">
      <c r="A6" s="107" t="s">
        <v>21</v>
      </c>
      <c r="B6" s="108">
        <v>4</v>
      </c>
      <c r="C6" s="108" t="s">
        <v>106</v>
      </c>
      <c r="D6" s="116">
        <f t="shared" si="0"/>
        <v>1542.1999999999998</v>
      </c>
      <c r="E6" s="114">
        <v>1284.8</v>
      </c>
      <c r="F6" s="117">
        <v>2.5</v>
      </c>
      <c r="G6" s="109">
        <v>257.39999999999998</v>
      </c>
      <c r="H6" s="117">
        <v>3.2</v>
      </c>
      <c r="I6" s="109"/>
      <c r="J6" s="117"/>
      <c r="K6" s="109"/>
      <c r="L6" s="117">
        <f t="shared" si="1"/>
        <v>5.7</v>
      </c>
      <c r="M6" s="114"/>
      <c r="N6" s="109">
        <f t="shared" si="2"/>
        <v>257.39999999999998</v>
      </c>
      <c r="O6" s="106">
        <f t="shared" si="3"/>
        <v>2</v>
      </c>
    </row>
    <row r="7" spans="1:16" ht="24.95" customHeight="1" x14ac:dyDescent="0.25">
      <c r="A7" s="107" t="s">
        <v>23</v>
      </c>
      <c r="B7" s="108">
        <v>5</v>
      </c>
      <c r="C7" s="108" t="s">
        <v>97</v>
      </c>
      <c r="D7" s="116">
        <f t="shared" si="0"/>
        <v>1443.9599999999998</v>
      </c>
      <c r="E7" s="114">
        <v>1032.1199999999999</v>
      </c>
      <c r="F7" s="117"/>
      <c r="G7" s="109">
        <v>0</v>
      </c>
      <c r="H7" s="117">
        <v>2.1</v>
      </c>
      <c r="I7" s="109">
        <v>411.84</v>
      </c>
      <c r="J7" s="117">
        <v>12</v>
      </c>
      <c r="K7" s="109"/>
      <c r="L7" s="117">
        <f t="shared" si="1"/>
        <v>14.1</v>
      </c>
      <c r="M7" s="114"/>
      <c r="N7" s="109">
        <f t="shared" si="2"/>
        <v>411.84</v>
      </c>
      <c r="O7" s="106">
        <f t="shared" si="3"/>
        <v>2</v>
      </c>
    </row>
    <row r="8" spans="1:16" ht="24.95" customHeight="1" x14ac:dyDescent="0.25">
      <c r="A8" s="107" t="s">
        <v>22</v>
      </c>
      <c r="B8" s="108">
        <v>6</v>
      </c>
      <c r="C8" s="108" t="s">
        <v>107</v>
      </c>
      <c r="D8" s="116">
        <f t="shared" si="0"/>
        <v>1347.28</v>
      </c>
      <c r="E8" s="114">
        <v>1244.32</v>
      </c>
      <c r="F8" s="117"/>
      <c r="G8" s="109">
        <v>0</v>
      </c>
      <c r="H8" s="117">
        <v>2.9</v>
      </c>
      <c r="I8" s="109">
        <v>102.96</v>
      </c>
      <c r="J8" s="117">
        <v>2.7</v>
      </c>
      <c r="K8" s="109"/>
      <c r="L8" s="117">
        <f t="shared" si="1"/>
        <v>5.6</v>
      </c>
      <c r="M8" s="114"/>
      <c r="N8" s="109">
        <f t="shared" si="2"/>
        <v>102.96</v>
      </c>
      <c r="O8" s="106">
        <f t="shared" si="3"/>
        <v>2</v>
      </c>
    </row>
    <row r="9" spans="1:16" ht="24.95" customHeight="1" x14ac:dyDescent="0.25">
      <c r="A9" s="107" t="s">
        <v>27</v>
      </c>
      <c r="B9" s="108">
        <v>7</v>
      </c>
      <c r="C9" s="108" t="s">
        <v>61</v>
      </c>
      <c r="D9" s="116">
        <f t="shared" si="0"/>
        <v>1121.99</v>
      </c>
      <c r="E9" s="114">
        <v>387.23</v>
      </c>
      <c r="F9" s="117">
        <v>2.6</v>
      </c>
      <c r="G9" s="109">
        <v>102.96</v>
      </c>
      <c r="H9" s="117">
        <v>10.7</v>
      </c>
      <c r="I9" s="109"/>
      <c r="J9" s="117">
        <v>2.5</v>
      </c>
      <c r="K9" s="109">
        <v>154.44</v>
      </c>
      <c r="L9" s="117">
        <f t="shared" si="1"/>
        <v>15.799999999999999</v>
      </c>
      <c r="M9" s="114">
        <v>477.36</v>
      </c>
      <c r="N9" s="109">
        <f t="shared" si="2"/>
        <v>734.76</v>
      </c>
      <c r="O9" s="106">
        <f t="shared" si="3"/>
        <v>3</v>
      </c>
    </row>
    <row r="10" spans="1:16" ht="24.95" customHeight="1" x14ac:dyDescent="0.25">
      <c r="A10" s="107" t="s">
        <v>24</v>
      </c>
      <c r="B10" s="108">
        <v>8</v>
      </c>
      <c r="C10" s="108" t="s">
        <v>108</v>
      </c>
      <c r="D10" s="116">
        <f t="shared" si="0"/>
        <v>1029.6199999999999</v>
      </c>
      <c r="E10" s="114">
        <v>720.74</v>
      </c>
      <c r="F10" s="117">
        <v>3.8</v>
      </c>
      <c r="G10" s="109">
        <v>0</v>
      </c>
      <c r="H10" s="117"/>
      <c r="I10" s="109"/>
      <c r="J10" s="117">
        <v>2.2999999999999998</v>
      </c>
      <c r="K10" s="109">
        <v>308.88</v>
      </c>
      <c r="L10" s="117">
        <f t="shared" si="1"/>
        <v>6.1</v>
      </c>
      <c r="M10" s="114"/>
      <c r="N10" s="109">
        <f t="shared" si="2"/>
        <v>308.88</v>
      </c>
      <c r="O10" s="106">
        <f t="shared" si="3"/>
        <v>2</v>
      </c>
    </row>
    <row r="11" spans="1:16" ht="24.95" customHeight="1" x14ac:dyDescent="0.25">
      <c r="A11" s="107" t="s">
        <v>29</v>
      </c>
      <c r="B11" s="108">
        <v>9</v>
      </c>
      <c r="C11" s="108" t="s">
        <v>101</v>
      </c>
      <c r="D11" s="116">
        <f t="shared" si="0"/>
        <v>920.83</v>
      </c>
      <c r="E11" s="114">
        <v>284.35000000000002</v>
      </c>
      <c r="F11" s="117">
        <v>4.4000000000000004</v>
      </c>
      <c r="G11" s="109">
        <v>0</v>
      </c>
      <c r="H11" s="117">
        <v>4</v>
      </c>
      <c r="I11" s="109"/>
      <c r="J11" s="117">
        <v>4.5999999999999996</v>
      </c>
      <c r="K11" s="109"/>
      <c r="L11" s="117">
        <f t="shared" si="1"/>
        <v>13</v>
      </c>
      <c r="M11" s="114">
        <v>636.48</v>
      </c>
      <c r="N11" s="109">
        <f t="shared" si="2"/>
        <v>636.48</v>
      </c>
      <c r="O11" s="106">
        <f t="shared" si="3"/>
        <v>3</v>
      </c>
    </row>
    <row r="12" spans="1:16" ht="24.95" customHeight="1" x14ac:dyDescent="0.25">
      <c r="A12" s="107" t="s">
        <v>30</v>
      </c>
      <c r="B12" s="108">
        <v>10</v>
      </c>
      <c r="C12" s="108" t="s">
        <v>111</v>
      </c>
      <c r="D12" s="116">
        <f t="shared" si="0"/>
        <v>877.41000000000008</v>
      </c>
      <c r="E12" s="114">
        <v>254.97</v>
      </c>
      <c r="F12" s="117"/>
      <c r="G12" s="109">
        <v>0</v>
      </c>
      <c r="H12" s="117">
        <v>2.5</v>
      </c>
      <c r="I12" s="109">
        <v>308.88</v>
      </c>
      <c r="J12" s="117">
        <v>2.5</v>
      </c>
      <c r="K12" s="109">
        <v>154.44</v>
      </c>
      <c r="L12" s="117">
        <f t="shared" si="1"/>
        <v>5</v>
      </c>
      <c r="M12" s="114">
        <v>159.12</v>
      </c>
      <c r="N12" s="109">
        <f t="shared" si="2"/>
        <v>622.44000000000005</v>
      </c>
      <c r="O12" s="106">
        <f t="shared" si="3"/>
        <v>2</v>
      </c>
    </row>
    <row r="13" spans="1:16" ht="24.95" customHeight="1" x14ac:dyDescent="0.25">
      <c r="A13" s="107" t="s">
        <v>26</v>
      </c>
      <c r="B13" s="108">
        <v>11</v>
      </c>
      <c r="C13" s="108" t="s">
        <v>109</v>
      </c>
      <c r="D13" s="116">
        <f t="shared" si="0"/>
        <v>863.04</v>
      </c>
      <c r="E13" s="114">
        <v>451.2</v>
      </c>
      <c r="F13" s="117">
        <v>2.4</v>
      </c>
      <c r="G13" s="109">
        <v>411.84</v>
      </c>
      <c r="H13" s="117"/>
      <c r="I13" s="109"/>
      <c r="J13" s="117"/>
      <c r="K13" s="109"/>
      <c r="L13" s="117">
        <f t="shared" si="1"/>
        <v>2.4</v>
      </c>
      <c r="M13" s="114"/>
      <c r="N13" s="109">
        <f t="shared" si="2"/>
        <v>411.84</v>
      </c>
      <c r="O13" s="106">
        <f t="shared" si="3"/>
        <v>1</v>
      </c>
    </row>
    <row r="14" spans="1:16" ht="24.95" customHeight="1" x14ac:dyDescent="0.25">
      <c r="A14" s="107" t="s">
        <v>25</v>
      </c>
      <c r="B14" s="108">
        <v>12</v>
      </c>
      <c r="C14" s="108" t="s">
        <v>72</v>
      </c>
      <c r="D14" s="116">
        <f t="shared" si="0"/>
        <v>723.86</v>
      </c>
      <c r="E14" s="114">
        <v>517.94000000000005</v>
      </c>
      <c r="F14" s="117"/>
      <c r="G14" s="109">
        <v>0</v>
      </c>
      <c r="H14" s="117">
        <v>2.7</v>
      </c>
      <c r="I14" s="109">
        <v>205.92</v>
      </c>
      <c r="J14" s="117">
        <v>2.8</v>
      </c>
      <c r="K14" s="109"/>
      <c r="L14" s="117">
        <f t="shared" si="1"/>
        <v>5.5</v>
      </c>
      <c r="M14" s="114"/>
      <c r="N14" s="109">
        <f t="shared" si="2"/>
        <v>205.92</v>
      </c>
      <c r="O14" s="106">
        <f t="shared" si="3"/>
        <v>2</v>
      </c>
    </row>
    <row r="15" spans="1:16" ht="24.95" customHeight="1" x14ac:dyDescent="0.25">
      <c r="A15" s="107" t="s">
        <v>28</v>
      </c>
      <c r="B15" s="108">
        <v>13</v>
      </c>
      <c r="C15" s="108" t="s">
        <v>110</v>
      </c>
      <c r="D15" s="116">
        <f t="shared" si="0"/>
        <v>351.56</v>
      </c>
      <c r="E15" s="114">
        <v>351.56</v>
      </c>
      <c r="F15" s="117">
        <v>2.8</v>
      </c>
      <c r="G15" s="109">
        <v>0</v>
      </c>
      <c r="H15" s="117"/>
      <c r="I15" s="109"/>
      <c r="J15" s="117">
        <v>2.8</v>
      </c>
      <c r="K15" s="109"/>
      <c r="L15" s="117">
        <f t="shared" si="1"/>
        <v>5.6</v>
      </c>
      <c r="M15" s="114"/>
      <c r="N15" s="109">
        <f t="shared" si="2"/>
        <v>0</v>
      </c>
      <c r="O15" s="106">
        <f t="shared" si="3"/>
        <v>2</v>
      </c>
    </row>
    <row r="16" spans="1:16" ht="24.95" customHeight="1" x14ac:dyDescent="0.25">
      <c r="A16" s="107" t="s">
        <v>32</v>
      </c>
      <c r="B16" s="108">
        <v>14</v>
      </c>
      <c r="C16" s="108" t="s">
        <v>112</v>
      </c>
      <c r="D16" s="116">
        <f t="shared" si="0"/>
        <v>183.3</v>
      </c>
      <c r="E16" s="114">
        <v>183.3</v>
      </c>
      <c r="F16" s="117"/>
      <c r="G16" s="109">
        <v>0</v>
      </c>
      <c r="H16" s="117"/>
      <c r="I16" s="109"/>
      <c r="J16" s="117"/>
      <c r="K16" s="109"/>
      <c r="L16" s="117">
        <f t="shared" si="1"/>
        <v>0</v>
      </c>
      <c r="M16" s="114"/>
      <c r="N16" s="109">
        <f t="shared" si="2"/>
        <v>0</v>
      </c>
      <c r="O16" s="106">
        <f t="shared" si="3"/>
        <v>0</v>
      </c>
    </row>
    <row r="17" spans="2:14" x14ac:dyDescent="0.25">
      <c r="B17" s="23"/>
    </row>
    <row r="18" spans="2:14" x14ac:dyDescent="0.25">
      <c r="G18" s="57">
        <f>SUM(G3:G17)</f>
        <v>1029.5999999999999</v>
      </c>
      <c r="I18" s="57">
        <f>SUM(I3:I17)</f>
        <v>1029.5999999999999</v>
      </c>
      <c r="J18" s="35"/>
      <c r="K18" s="57">
        <f>SUM(K3:K17)</f>
        <v>1029.5999999999999</v>
      </c>
      <c r="M18" s="57">
        <f>SUM(M3:M16)</f>
        <v>1591.1999999999998</v>
      </c>
      <c r="N18" s="57">
        <f>SUM(N3:N17)</f>
        <v>4680</v>
      </c>
    </row>
    <row r="24" spans="2:14" x14ac:dyDescent="0.25">
      <c r="C24" s="1"/>
    </row>
  </sheetData>
  <autoFilter ref="A2:O16"/>
  <sortState ref="A3:O17">
    <sortCondition descending="1" ref="D3:D17"/>
  </sortState>
  <phoneticPr fontId="0" type="noConversion"/>
  <printOptions gridLines="1"/>
  <pageMargins left="0.25" right="0.25" top="1" bottom="1" header="0.5" footer="0.5"/>
  <pageSetup scale="74" orientation="landscape" r:id="rId1"/>
  <headerFooter alignWithMargins="0">
    <oddHeader>&amp;C&amp;"Arial,Bold"&amp;28 &amp;"-,Regular"BREAKAWAY ROPING STANDINGS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zoomScaleNormal="75" workbookViewId="0">
      <selection activeCell="H19" sqref="H19"/>
    </sheetView>
  </sheetViews>
  <sheetFormatPr defaultColWidth="9.140625" defaultRowHeight="18.75" x14ac:dyDescent="0.3"/>
  <cols>
    <col min="1" max="1" width="5.5703125" style="5" customWidth="1"/>
    <col min="2" max="2" width="12.42578125" style="16" bestFit="1" customWidth="1"/>
    <col min="3" max="3" width="26.85546875" style="8" customWidth="1"/>
    <col min="4" max="4" width="13.28515625" style="5" bestFit="1" customWidth="1"/>
    <col min="5" max="5" width="12.5703125" style="5" bestFit="1" customWidth="1"/>
    <col min="6" max="6" width="8" style="15" bestFit="1" customWidth="1"/>
    <col min="7" max="7" width="14.28515625" style="5" bestFit="1" customWidth="1"/>
    <col min="8" max="8" width="8" style="15" bestFit="1" customWidth="1"/>
    <col min="9" max="9" width="12.7109375" style="5" bestFit="1" customWidth="1"/>
    <col min="10" max="10" width="8.28515625" style="15" bestFit="1" customWidth="1"/>
    <col min="11" max="11" width="13.42578125" style="17" customWidth="1"/>
    <col min="12" max="12" width="9.85546875" style="5" bestFit="1" customWidth="1"/>
    <col min="13" max="13" width="13.7109375" style="17" customWidth="1"/>
    <col min="14" max="14" width="14" style="5" customWidth="1"/>
    <col min="15" max="16384" width="9.140625" style="5"/>
  </cols>
  <sheetData>
    <row r="1" spans="1:17" ht="24.95" customHeight="1" x14ac:dyDescent="0.3">
      <c r="B1" s="6"/>
      <c r="C1" s="8" t="s">
        <v>3</v>
      </c>
      <c r="D1" s="8" t="s">
        <v>0</v>
      </c>
      <c r="E1" s="8" t="s">
        <v>0</v>
      </c>
      <c r="F1" s="9" t="s">
        <v>1</v>
      </c>
      <c r="G1" s="8" t="s">
        <v>0</v>
      </c>
      <c r="H1" s="9" t="s">
        <v>1</v>
      </c>
      <c r="I1" s="8" t="s">
        <v>0</v>
      </c>
      <c r="J1" s="9" t="s">
        <v>1</v>
      </c>
      <c r="K1" s="10" t="s">
        <v>0</v>
      </c>
      <c r="L1" s="8" t="s">
        <v>2</v>
      </c>
      <c r="M1" s="10" t="s">
        <v>0</v>
      </c>
      <c r="N1" s="8" t="s">
        <v>0</v>
      </c>
      <c r="O1" s="11" t="s">
        <v>54</v>
      </c>
    </row>
    <row r="2" spans="1:17" x14ac:dyDescent="0.3">
      <c r="A2" s="5" t="s">
        <v>56</v>
      </c>
      <c r="B2" s="6" t="s">
        <v>53</v>
      </c>
      <c r="C2" s="8" t="s">
        <v>82</v>
      </c>
      <c r="D2" s="8" t="s">
        <v>4</v>
      </c>
      <c r="E2" s="8" t="s">
        <v>5</v>
      </c>
      <c r="F2" s="9" t="s">
        <v>6</v>
      </c>
      <c r="G2" s="8" t="s">
        <v>6</v>
      </c>
      <c r="H2" s="9" t="s">
        <v>7</v>
      </c>
      <c r="I2" s="8" t="s">
        <v>7</v>
      </c>
      <c r="J2" s="9" t="s">
        <v>8</v>
      </c>
      <c r="K2" s="10" t="s">
        <v>8</v>
      </c>
      <c r="L2" s="8" t="s">
        <v>9</v>
      </c>
      <c r="M2" s="10" t="s">
        <v>2</v>
      </c>
      <c r="N2" s="8" t="s">
        <v>10</v>
      </c>
      <c r="O2" s="11" t="s">
        <v>57</v>
      </c>
    </row>
    <row r="3" spans="1:17" ht="24.95" customHeight="1" x14ac:dyDescent="0.3">
      <c r="A3" s="118" t="s">
        <v>18</v>
      </c>
      <c r="B3" s="119">
        <v>1</v>
      </c>
      <c r="C3" s="119" t="s">
        <v>122</v>
      </c>
      <c r="D3" s="120">
        <f t="shared" ref="D3:D14" si="0">SUM(E3+N3)</f>
        <v>2341.63</v>
      </c>
      <c r="E3" s="121">
        <v>2032.75</v>
      </c>
      <c r="F3" s="122">
        <v>12.9</v>
      </c>
      <c r="G3" s="121">
        <v>308.88</v>
      </c>
      <c r="H3" s="122">
        <v>13.9</v>
      </c>
      <c r="I3" s="121"/>
      <c r="J3" s="122"/>
      <c r="K3" s="120"/>
      <c r="L3" s="122">
        <f t="shared" ref="L3:L14" si="1">F3+H3+J3</f>
        <v>26.8</v>
      </c>
      <c r="M3" s="120"/>
      <c r="N3" s="120">
        <f t="shared" ref="N3:N14" si="2">G3+I3+K3+M3</f>
        <v>308.88</v>
      </c>
      <c r="O3" s="123">
        <f t="shared" ref="O3:O14" si="3">COUNTA(J3,H3,F3)</f>
        <v>2</v>
      </c>
      <c r="Q3" s="14"/>
    </row>
    <row r="4" spans="1:17" ht="24.95" customHeight="1" x14ac:dyDescent="0.3">
      <c r="A4" s="118" t="s">
        <v>21</v>
      </c>
      <c r="B4" s="119">
        <v>2</v>
      </c>
      <c r="C4" s="119" t="s">
        <v>91</v>
      </c>
      <c r="D4" s="120">
        <f t="shared" si="0"/>
        <v>1800.76</v>
      </c>
      <c r="E4" s="121">
        <v>855.4</v>
      </c>
      <c r="F4" s="122">
        <v>13.2</v>
      </c>
      <c r="G4" s="121">
        <v>205.92</v>
      </c>
      <c r="H4" s="122">
        <v>14.9</v>
      </c>
      <c r="I4" s="121"/>
      <c r="J4" s="122">
        <v>10.7</v>
      </c>
      <c r="K4" s="120">
        <v>102.96</v>
      </c>
      <c r="L4" s="122">
        <f t="shared" si="1"/>
        <v>38.799999999999997</v>
      </c>
      <c r="M4" s="120">
        <v>636.48</v>
      </c>
      <c r="N4" s="120">
        <f t="shared" si="2"/>
        <v>945.36</v>
      </c>
      <c r="O4" s="123">
        <f t="shared" si="3"/>
        <v>3</v>
      </c>
    </row>
    <row r="5" spans="1:17" ht="24.95" customHeight="1" x14ac:dyDescent="0.3">
      <c r="A5" s="118" t="s">
        <v>19</v>
      </c>
      <c r="B5" s="119">
        <v>3</v>
      </c>
      <c r="C5" s="119" t="s">
        <v>50</v>
      </c>
      <c r="D5" s="120">
        <f t="shared" si="0"/>
        <v>1417.1999999999998</v>
      </c>
      <c r="E5" s="121">
        <v>902.4</v>
      </c>
      <c r="F5" s="122"/>
      <c r="G5" s="121"/>
      <c r="H5" s="122">
        <v>10.3</v>
      </c>
      <c r="I5" s="121">
        <v>308.88</v>
      </c>
      <c r="J5" s="122">
        <v>10.199999999999999</v>
      </c>
      <c r="K5" s="120">
        <v>205.92</v>
      </c>
      <c r="L5" s="122">
        <f t="shared" si="1"/>
        <v>20.5</v>
      </c>
      <c r="M5" s="120"/>
      <c r="N5" s="120">
        <f t="shared" si="2"/>
        <v>514.79999999999995</v>
      </c>
      <c r="O5" s="123">
        <f t="shared" si="3"/>
        <v>2</v>
      </c>
    </row>
    <row r="6" spans="1:17" ht="24.95" customHeight="1" x14ac:dyDescent="0.3">
      <c r="A6" s="118" t="s">
        <v>23</v>
      </c>
      <c r="B6" s="119">
        <v>4</v>
      </c>
      <c r="C6" s="119" t="s">
        <v>123</v>
      </c>
      <c r="D6" s="120">
        <f t="shared" si="0"/>
        <v>1162.48</v>
      </c>
      <c r="E6" s="121">
        <v>432.4</v>
      </c>
      <c r="F6" s="122">
        <v>15.2</v>
      </c>
      <c r="G6" s="121"/>
      <c r="H6" s="122">
        <v>9.9</v>
      </c>
      <c r="I6" s="121">
        <v>411.84</v>
      </c>
      <c r="J6" s="122">
        <v>18.2</v>
      </c>
      <c r="K6" s="120"/>
      <c r="L6" s="122">
        <f t="shared" si="1"/>
        <v>43.3</v>
      </c>
      <c r="M6" s="120">
        <v>318.24</v>
      </c>
      <c r="N6" s="120">
        <f t="shared" si="2"/>
        <v>730.07999999999993</v>
      </c>
      <c r="O6" s="123">
        <f t="shared" si="3"/>
        <v>3</v>
      </c>
    </row>
    <row r="7" spans="1:17" ht="24.95" customHeight="1" x14ac:dyDescent="0.3">
      <c r="A7" s="118" t="s">
        <v>26</v>
      </c>
      <c r="B7" s="119">
        <v>5</v>
      </c>
      <c r="C7" s="119" t="s">
        <v>67</v>
      </c>
      <c r="D7" s="120">
        <f t="shared" si="0"/>
        <v>950.72</v>
      </c>
      <c r="E7" s="121">
        <v>230</v>
      </c>
      <c r="F7" s="122">
        <v>12.5</v>
      </c>
      <c r="G7" s="121">
        <v>411.84</v>
      </c>
      <c r="H7" s="122"/>
      <c r="I7" s="121"/>
      <c r="J7" s="122">
        <v>9.6999999999999993</v>
      </c>
      <c r="K7" s="120">
        <v>308.88</v>
      </c>
      <c r="L7" s="122">
        <f t="shared" si="1"/>
        <v>22.2</v>
      </c>
      <c r="M7" s="120"/>
      <c r="N7" s="120">
        <f t="shared" si="2"/>
        <v>720.72</v>
      </c>
      <c r="O7" s="123">
        <f t="shared" si="3"/>
        <v>2</v>
      </c>
    </row>
    <row r="8" spans="1:17" ht="24.95" customHeight="1" x14ac:dyDescent="0.3">
      <c r="A8" s="118" t="s">
        <v>20</v>
      </c>
      <c r="B8" s="119">
        <v>6</v>
      </c>
      <c r="C8" s="119" t="s">
        <v>68</v>
      </c>
      <c r="D8" s="120">
        <f t="shared" si="0"/>
        <v>880.68</v>
      </c>
      <c r="E8" s="121">
        <v>880.68</v>
      </c>
      <c r="F8" s="122">
        <v>21.8</v>
      </c>
      <c r="G8" s="121"/>
      <c r="H8" s="122">
        <v>18.5</v>
      </c>
      <c r="I8" s="121"/>
      <c r="J8" s="122">
        <v>12</v>
      </c>
      <c r="K8" s="120"/>
      <c r="L8" s="122">
        <f t="shared" si="1"/>
        <v>52.3</v>
      </c>
      <c r="M8" s="120"/>
      <c r="N8" s="120">
        <f t="shared" si="2"/>
        <v>0</v>
      </c>
      <c r="O8" s="123">
        <f t="shared" si="3"/>
        <v>3</v>
      </c>
    </row>
    <row r="9" spans="1:17" ht="24.95" customHeight="1" x14ac:dyDescent="0.3">
      <c r="A9" s="118" t="s">
        <v>22</v>
      </c>
      <c r="B9" s="119">
        <v>7</v>
      </c>
      <c r="C9" s="119" t="s">
        <v>58</v>
      </c>
      <c r="D9" s="120">
        <f t="shared" si="0"/>
        <v>699.86</v>
      </c>
      <c r="E9" s="121">
        <v>596.9</v>
      </c>
      <c r="F9" s="122"/>
      <c r="G9" s="121"/>
      <c r="H9" s="122">
        <v>13.1</v>
      </c>
      <c r="I9" s="121">
        <v>102.96</v>
      </c>
      <c r="J9" s="122">
        <v>12.8</v>
      </c>
      <c r="K9" s="120"/>
      <c r="L9" s="122">
        <f t="shared" si="1"/>
        <v>25.9</v>
      </c>
      <c r="M9" s="120"/>
      <c r="N9" s="120">
        <f t="shared" si="2"/>
        <v>102.96</v>
      </c>
      <c r="O9" s="123">
        <f t="shared" si="3"/>
        <v>2</v>
      </c>
    </row>
    <row r="10" spans="1:17" ht="24.95" customHeight="1" x14ac:dyDescent="0.3">
      <c r="A10" s="118" t="s">
        <v>25</v>
      </c>
      <c r="B10" s="119">
        <v>8</v>
      </c>
      <c r="C10" s="119" t="s">
        <v>125</v>
      </c>
      <c r="D10" s="120">
        <f t="shared" si="0"/>
        <v>635.53</v>
      </c>
      <c r="E10" s="121">
        <v>326.64999999999998</v>
      </c>
      <c r="F10" s="122">
        <v>13.7</v>
      </c>
      <c r="G10" s="121">
        <v>102.96</v>
      </c>
      <c r="H10" s="122">
        <v>11.3</v>
      </c>
      <c r="I10" s="121">
        <v>205.92</v>
      </c>
      <c r="J10" s="122"/>
      <c r="K10" s="120"/>
      <c r="L10" s="122">
        <f t="shared" si="1"/>
        <v>25</v>
      </c>
      <c r="M10" s="120"/>
      <c r="N10" s="120">
        <f t="shared" si="2"/>
        <v>308.88</v>
      </c>
      <c r="O10" s="123">
        <f t="shared" si="3"/>
        <v>2</v>
      </c>
    </row>
    <row r="11" spans="1:17" ht="24.95" customHeight="1" x14ac:dyDescent="0.3">
      <c r="A11" s="118" t="s">
        <v>24</v>
      </c>
      <c r="B11" s="119">
        <v>9</v>
      </c>
      <c r="C11" s="119" t="s">
        <v>124</v>
      </c>
      <c r="D11" s="120">
        <f t="shared" si="0"/>
        <v>535.12</v>
      </c>
      <c r="E11" s="121">
        <v>376</v>
      </c>
      <c r="F11" s="122">
        <v>19</v>
      </c>
      <c r="G11" s="121"/>
      <c r="H11" s="122">
        <v>14.4</v>
      </c>
      <c r="I11" s="121"/>
      <c r="J11" s="122">
        <v>12.2</v>
      </c>
      <c r="K11" s="120"/>
      <c r="L11" s="122">
        <f t="shared" si="1"/>
        <v>45.599999999999994</v>
      </c>
      <c r="M11" s="120">
        <v>159.12</v>
      </c>
      <c r="N11" s="120">
        <f t="shared" si="2"/>
        <v>159.12</v>
      </c>
      <c r="O11" s="123">
        <f t="shared" si="3"/>
        <v>3</v>
      </c>
    </row>
    <row r="12" spans="1:17" ht="24.95" customHeight="1" x14ac:dyDescent="0.3">
      <c r="A12" s="118" t="s">
        <v>29</v>
      </c>
      <c r="B12" s="119">
        <v>10</v>
      </c>
      <c r="C12" s="119" t="s">
        <v>69</v>
      </c>
      <c r="D12" s="120">
        <f t="shared" si="0"/>
        <v>477.36</v>
      </c>
      <c r="E12" s="121">
        <v>0</v>
      </c>
      <c r="F12" s="122">
        <v>14.4</v>
      </c>
      <c r="G12" s="121"/>
      <c r="H12" s="122">
        <v>13.8</v>
      </c>
      <c r="I12" s="121"/>
      <c r="J12" s="122">
        <v>11.4</v>
      </c>
      <c r="K12" s="120"/>
      <c r="L12" s="122">
        <f t="shared" si="1"/>
        <v>39.6</v>
      </c>
      <c r="M12" s="120">
        <v>477.36</v>
      </c>
      <c r="N12" s="120">
        <f t="shared" si="2"/>
        <v>477.36</v>
      </c>
      <c r="O12" s="123">
        <f t="shared" si="3"/>
        <v>3</v>
      </c>
    </row>
    <row r="13" spans="1:17" ht="24.95" customHeight="1" x14ac:dyDescent="0.3">
      <c r="A13" s="118" t="s">
        <v>28</v>
      </c>
      <c r="B13" s="119">
        <v>11</v>
      </c>
      <c r="C13" s="119" t="s">
        <v>127</v>
      </c>
      <c r="D13" s="120">
        <f t="shared" si="0"/>
        <v>411.84</v>
      </c>
      <c r="E13" s="121">
        <v>0</v>
      </c>
      <c r="F13" s="122">
        <v>15.4</v>
      </c>
      <c r="G13" s="121"/>
      <c r="H13" s="122"/>
      <c r="I13" s="121"/>
      <c r="J13" s="122">
        <v>8.3000000000000007</v>
      </c>
      <c r="K13" s="120">
        <v>411.84</v>
      </c>
      <c r="L13" s="122">
        <f t="shared" si="1"/>
        <v>23.700000000000003</v>
      </c>
      <c r="M13" s="120"/>
      <c r="N13" s="120">
        <f t="shared" si="2"/>
        <v>411.84</v>
      </c>
      <c r="O13" s="123">
        <f t="shared" si="3"/>
        <v>2</v>
      </c>
    </row>
    <row r="14" spans="1:17" ht="24.95" customHeight="1" x14ac:dyDescent="0.3">
      <c r="A14" s="118" t="s">
        <v>27</v>
      </c>
      <c r="B14" s="119">
        <v>12</v>
      </c>
      <c r="C14" s="119" t="s">
        <v>126</v>
      </c>
      <c r="D14" s="120">
        <f t="shared" si="0"/>
        <v>0</v>
      </c>
      <c r="E14" s="121">
        <v>0</v>
      </c>
      <c r="F14" s="122"/>
      <c r="G14" s="121"/>
      <c r="H14" s="122">
        <v>17.2</v>
      </c>
      <c r="I14" s="121"/>
      <c r="J14" s="122"/>
      <c r="K14" s="120"/>
      <c r="L14" s="122">
        <f t="shared" si="1"/>
        <v>17.2</v>
      </c>
      <c r="M14" s="120"/>
      <c r="N14" s="120">
        <f t="shared" si="2"/>
        <v>0</v>
      </c>
      <c r="O14" s="123">
        <f t="shared" si="3"/>
        <v>1</v>
      </c>
    </row>
    <row r="15" spans="1:17" ht="24.95" customHeight="1" x14ac:dyDescent="0.3">
      <c r="B15" s="6"/>
      <c r="D15" s="10"/>
      <c r="E15" s="13"/>
      <c r="G15" s="13"/>
      <c r="I15" s="13"/>
      <c r="J15" s="9"/>
      <c r="K15" s="12"/>
      <c r="L15" s="8"/>
      <c r="M15" s="12"/>
      <c r="N15" s="10"/>
    </row>
    <row r="16" spans="1:17" x14ac:dyDescent="0.3">
      <c r="G16" s="14">
        <f>SUM(G3:G15)</f>
        <v>1029.5999999999999</v>
      </c>
      <c r="I16" s="14">
        <f>SUM(I3:I15)</f>
        <v>1029.6000000000001</v>
      </c>
      <c r="K16" s="14">
        <f>SUM(K3:K15)</f>
        <v>1029.5999999999999</v>
      </c>
      <c r="M16" s="14">
        <f>SUM(M3:M15)</f>
        <v>1591.2000000000003</v>
      </c>
      <c r="N16" s="14">
        <f>SUM(N3:N15)</f>
        <v>4680</v>
      </c>
    </row>
    <row r="19" spans="7:7" x14ac:dyDescent="0.3">
      <c r="G19" s="18"/>
    </row>
  </sheetData>
  <sortState ref="A3:O14">
    <sortCondition descending="1" ref="D3:D14"/>
  </sortState>
  <phoneticPr fontId="0" type="noConversion"/>
  <printOptions gridLines="1"/>
  <pageMargins left="0" right="0" top="1" bottom="1" header="0.5" footer="0.5"/>
  <pageSetup scale="76" orientation="landscape" r:id="rId1"/>
  <headerFooter alignWithMargins="0">
    <oddHeader>&amp;C&amp;"Arial,Bold"&amp;28 &amp;"-,Regular"CALF ROPING STANDINGS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G9" sqref="G3:G9"/>
    </sheetView>
  </sheetViews>
  <sheetFormatPr defaultColWidth="8.85546875" defaultRowHeight="12.75" x14ac:dyDescent="0.2"/>
  <cols>
    <col min="1" max="1" width="5.7109375" style="80" customWidth="1"/>
    <col min="2" max="2" width="5.28515625" style="79" customWidth="1"/>
    <col min="3" max="3" width="14" style="79" customWidth="1"/>
    <col min="4" max="5" width="9.5703125" style="80" bestFit="1" customWidth="1"/>
    <col min="6" max="6" width="7" style="80" bestFit="1" customWidth="1"/>
    <col min="7" max="7" width="9.7109375" style="80" bestFit="1" customWidth="1"/>
    <col min="8" max="8" width="7.7109375" style="80" bestFit="1" customWidth="1"/>
    <col min="9" max="9" width="9.7109375" style="80" bestFit="1" customWidth="1"/>
    <col min="10" max="10" width="7.28515625" style="80" bestFit="1" customWidth="1"/>
    <col min="11" max="11" width="9.7109375" style="80" bestFit="1" customWidth="1"/>
    <col min="12" max="12" width="8.42578125" style="80" bestFit="1" customWidth="1"/>
    <col min="13" max="14" width="9.7109375" style="80" bestFit="1" customWidth="1"/>
    <col min="15" max="15" width="6.42578125" style="80" customWidth="1"/>
    <col min="16" max="16384" width="8.85546875" style="80"/>
  </cols>
  <sheetData>
    <row r="1" spans="1:15" s="79" customFormat="1" ht="24" customHeight="1" x14ac:dyDescent="0.25">
      <c r="A1" s="89" t="s">
        <v>56</v>
      </c>
      <c r="B1" s="90" t="s">
        <v>53</v>
      </c>
      <c r="C1" s="68" t="s">
        <v>147</v>
      </c>
      <c r="D1" s="93" t="s">
        <v>148</v>
      </c>
      <c r="E1" s="68" t="s">
        <v>0</v>
      </c>
      <c r="F1" s="69" t="s">
        <v>1</v>
      </c>
      <c r="G1" s="70" t="s">
        <v>0</v>
      </c>
      <c r="H1" s="70" t="s">
        <v>1</v>
      </c>
      <c r="I1" s="71" t="s">
        <v>0</v>
      </c>
      <c r="J1" s="72" t="s">
        <v>1</v>
      </c>
      <c r="K1" s="72" t="s">
        <v>0</v>
      </c>
      <c r="L1" s="69" t="s">
        <v>2</v>
      </c>
      <c r="M1" s="70" t="s">
        <v>0</v>
      </c>
      <c r="N1" s="70" t="s">
        <v>0</v>
      </c>
      <c r="O1" s="93" t="s">
        <v>55</v>
      </c>
    </row>
    <row r="2" spans="1:15" s="79" customFormat="1" ht="24" customHeight="1" x14ac:dyDescent="0.25">
      <c r="A2" s="91"/>
      <c r="B2" s="68"/>
      <c r="C2" s="68" t="s">
        <v>82</v>
      </c>
      <c r="D2" s="68" t="s">
        <v>4</v>
      </c>
      <c r="E2" s="68" t="s">
        <v>5</v>
      </c>
      <c r="F2" s="69" t="s">
        <v>6</v>
      </c>
      <c r="G2" s="70" t="s">
        <v>6</v>
      </c>
      <c r="H2" s="70" t="s">
        <v>7</v>
      </c>
      <c r="I2" s="71" t="s">
        <v>7</v>
      </c>
      <c r="J2" s="72" t="s">
        <v>8</v>
      </c>
      <c r="K2" s="72" t="s">
        <v>8</v>
      </c>
      <c r="L2" s="69" t="s">
        <v>9</v>
      </c>
      <c r="M2" s="70" t="s">
        <v>2</v>
      </c>
      <c r="N2" s="70" t="s">
        <v>10</v>
      </c>
      <c r="O2" s="68" t="s">
        <v>57</v>
      </c>
    </row>
    <row r="3" spans="1:15" ht="24" customHeight="1" x14ac:dyDescent="0.25">
      <c r="A3" s="92">
        <v>1</v>
      </c>
      <c r="B3" s="70" t="s">
        <v>18</v>
      </c>
      <c r="C3" s="68" t="s">
        <v>138</v>
      </c>
      <c r="D3" s="73">
        <f>SUM(E3+N3)</f>
        <v>1771.84</v>
      </c>
      <c r="E3" s="73">
        <v>1595.84</v>
      </c>
      <c r="F3" s="74">
        <v>69</v>
      </c>
      <c r="G3" s="73"/>
      <c r="H3" s="75"/>
      <c r="I3" s="76"/>
      <c r="J3" s="74">
        <v>76</v>
      </c>
      <c r="K3" s="77">
        <v>176</v>
      </c>
      <c r="L3" s="74">
        <f>F3+H3+J3</f>
        <v>145</v>
      </c>
      <c r="M3" s="73"/>
      <c r="N3" s="73">
        <f>SUM(G3+I3+K3+M3)</f>
        <v>176</v>
      </c>
      <c r="O3" s="75">
        <v>2</v>
      </c>
    </row>
    <row r="4" spans="1:15" ht="24" customHeight="1" x14ac:dyDescent="0.25">
      <c r="A4" s="92">
        <v>5</v>
      </c>
      <c r="B4" s="70" t="s">
        <v>19</v>
      </c>
      <c r="C4" s="68" t="s">
        <v>144</v>
      </c>
      <c r="D4" s="73">
        <f>SUM(E4+N4)</f>
        <v>1288</v>
      </c>
      <c r="E4" s="73">
        <v>0</v>
      </c>
      <c r="F4" s="74">
        <v>73</v>
      </c>
      <c r="G4" s="73">
        <v>176</v>
      </c>
      <c r="H4" s="75">
        <v>72</v>
      </c>
      <c r="I4" s="76">
        <v>440</v>
      </c>
      <c r="J4" s="74">
        <v>78</v>
      </c>
      <c r="K4" s="77">
        <v>264</v>
      </c>
      <c r="L4" s="74">
        <f>F4+H4+J4</f>
        <v>223</v>
      </c>
      <c r="M4" s="73">
        <v>408</v>
      </c>
      <c r="N4" s="73">
        <f>SUM(G4+I4+K4+M4)</f>
        <v>1288</v>
      </c>
      <c r="O4" s="75">
        <v>3</v>
      </c>
    </row>
    <row r="5" spans="1:15" ht="24" customHeight="1" x14ac:dyDescent="0.25">
      <c r="A5" s="92">
        <v>3</v>
      </c>
      <c r="B5" s="70" t="s">
        <v>20</v>
      </c>
      <c r="C5" s="68" t="s">
        <v>142</v>
      </c>
      <c r="D5" s="73">
        <f>SUM(E5+N5)</f>
        <v>802.96</v>
      </c>
      <c r="E5" s="73">
        <v>266.95999999999998</v>
      </c>
      <c r="F5" s="74">
        <v>76</v>
      </c>
      <c r="G5" s="73">
        <v>264</v>
      </c>
      <c r="H5" s="78"/>
      <c r="I5" s="76"/>
      <c r="J5" s="74">
        <v>73</v>
      </c>
      <c r="K5" s="77"/>
      <c r="L5" s="74">
        <f>F5+H5+J5</f>
        <v>149</v>
      </c>
      <c r="M5" s="73">
        <v>272</v>
      </c>
      <c r="N5" s="73">
        <f>SUM(G5+I5+K5+M5)</f>
        <v>536</v>
      </c>
      <c r="O5" s="75">
        <v>2</v>
      </c>
    </row>
    <row r="6" spans="1:15" ht="24" customHeight="1" x14ac:dyDescent="0.25">
      <c r="A6" s="92">
        <v>2</v>
      </c>
      <c r="B6" s="70" t="s">
        <v>21</v>
      </c>
      <c r="C6" s="68" t="s">
        <v>141</v>
      </c>
      <c r="D6" s="73">
        <f>SUM(E6+N6)</f>
        <v>504.28</v>
      </c>
      <c r="E6" s="73">
        <v>504.28</v>
      </c>
      <c r="F6" s="75"/>
      <c r="G6" s="73"/>
      <c r="H6" s="75"/>
      <c r="I6" s="76"/>
      <c r="J6" s="74">
        <v>72</v>
      </c>
      <c r="K6" s="76"/>
      <c r="L6" s="74">
        <f>F6+H6+J6</f>
        <v>72</v>
      </c>
      <c r="M6" s="73"/>
      <c r="N6" s="73">
        <f>SUM(G6+I6+K6+M6)</f>
        <v>0</v>
      </c>
      <c r="O6" s="75">
        <v>1</v>
      </c>
    </row>
    <row r="7" spans="1:15" ht="24" customHeight="1" x14ac:dyDescent="0.25">
      <c r="A7" s="92">
        <v>4</v>
      </c>
      <c r="B7" s="70" t="s">
        <v>22</v>
      </c>
      <c r="C7" s="68" t="s">
        <v>143</v>
      </c>
      <c r="D7" s="73">
        <f>SUM(E7+N7)</f>
        <v>0</v>
      </c>
      <c r="E7" s="73">
        <v>0</v>
      </c>
      <c r="F7" s="74"/>
      <c r="G7" s="73"/>
      <c r="H7" s="75"/>
      <c r="I7" s="73"/>
      <c r="J7" s="74"/>
      <c r="K7" s="77"/>
      <c r="L7" s="74">
        <f>F7+H7+J7</f>
        <v>0</v>
      </c>
      <c r="M7" s="73"/>
      <c r="N7" s="73">
        <f>SUM(G7+I7+K7+M7)</f>
        <v>0</v>
      </c>
      <c r="O7" s="75">
        <v>0</v>
      </c>
    </row>
    <row r="8" spans="1:15" ht="10.15" customHeight="1" x14ac:dyDescent="0.2">
      <c r="B8" s="81"/>
      <c r="D8" s="82"/>
      <c r="E8" s="82"/>
      <c r="F8" s="83"/>
      <c r="G8" s="82"/>
      <c r="H8" s="84"/>
      <c r="I8" s="85"/>
      <c r="J8" s="86"/>
      <c r="K8" s="86"/>
      <c r="L8" s="83"/>
      <c r="M8" s="84"/>
      <c r="N8" s="82"/>
    </row>
    <row r="9" spans="1:15" x14ac:dyDescent="0.2">
      <c r="B9" s="81"/>
      <c r="D9" s="82"/>
      <c r="E9" s="82"/>
      <c r="F9" s="83"/>
      <c r="G9" s="82">
        <f>SUM(G3:G8)</f>
        <v>440</v>
      </c>
      <c r="H9" s="84"/>
      <c r="I9" s="85">
        <f>SUM(I3:I8)</f>
        <v>440</v>
      </c>
      <c r="J9" s="86"/>
      <c r="K9" s="82">
        <f>SUM(K3:K8)</f>
        <v>440</v>
      </c>
      <c r="L9" s="83"/>
      <c r="M9" s="82">
        <f>SUM(M3:M8)</f>
        <v>680</v>
      </c>
      <c r="N9" s="82">
        <f>SUM(N3:N8)</f>
        <v>2000</v>
      </c>
    </row>
    <row r="10" spans="1:15" x14ac:dyDescent="0.2">
      <c r="B10" s="81"/>
      <c r="D10" s="82"/>
      <c r="E10" s="82"/>
      <c r="F10" s="83"/>
      <c r="G10" s="82"/>
      <c r="H10" s="84"/>
      <c r="I10" s="85"/>
      <c r="J10" s="86"/>
      <c r="K10" s="86"/>
      <c r="L10" s="83"/>
      <c r="M10" s="84"/>
      <c r="N10" s="82"/>
    </row>
    <row r="11" spans="1:15" x14ac:dyDescent="0.2">
      <c r="B11" s="81"/>
      <c r="D11" s="82"/>
      <c r="E11" s="82"/>
      <c r="F11" s="83"/>
      <c r="G11" s="82"/>
      <c r="H11" s="84"/>
      <c r="I11" s="85"/>
      <c r="J11" s="86"/>
      <c r="K11" s="86"/>
      <c r="L11" s="83"/>
      <c r="M11" s="84"/>
      <c r="N11" s="82"/>
    </row>
    <row r="12" spans="1:15" x14ac:dyDescent="0.2">
      <c r="B12" s="81"/>
      <c r="D12" s="82"/>
      <c r="E12" s="82"/>
      <c r="F12" s="83"/>
      <c r="G12" s="84"/>
      <c r="H12" s="84"/>
      <c r="I12" s="85"/>
      <c r="J12" s="86"/>
      <c r="K12" s="86"/>
      <c r="L12" s="83"/>
      <c r="M12" s="84"/>
      <c r="N12" s="82"/>
    </row>
    <row r="13" spans="1:15" x14ac:dyDescent="0.2">
      <c r="B13" s="81"/>
      <c r="D13" s="82"/>
      <c r="E13" s="82"/>
      <c r="F13" s="83"/>
      <c r="G13" s="84"/>
      <c r="H13" s="84"/>
      <c r="I13" s="85"/>
      <c r="J13" s="86"/>
      <c r="K13" s="86"/>
      <c r="L13" s="83"/>
      <c r="M13" s="84"/>
      <c r="N13" s="82"/>
    </row>
  </sheetData>
  <sortState ref="A2:O7">
    <sortCondition descending="1" ref="D2:D7"/>
  </sortState>
  <pageMargins left="0.7" right="0.7" top="0.75" bottom="0.75" header="0.3" footer="0.3"/>
  <pageSetup orientation="landscape" r:id="rId1"/>
  <headerFooter>
    <oddHeader>&amp;CRANCH BRONC STANDINGS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zoomScale="70" zoomScaleNormal="70" workbookViewId="0">
      <selection activeCell="O9" sqref="A3:O9"/>
    </sheetView>
  </sheetViews>
  <sheetFormatPr defaultColWidth="9.140625" defaultRowHeight="15.75" x14ac:dyDescent="0.25"/>
  <cols>
    <col min="1" max="1" width="9.140625" style="22"/>
    <col min="2" max="2" width="6.7109375" style="23" bestFit="1" customWidth="1"/>
    <col min="3" max="3" width="21.7109375" style="2" customWidth="1"/>
    <col min="4" max="4" width="12.28515625" style="34" bestFit="1" customWidth="1"/>
    <col min="5" max="5" width="12.28515625" style="60" bestFit="1" customWidth="1"/>
    <col min="6" max="6" width="8.140625" style="35" bestFit="1" customWidth="1"/>
    <col min="7" max="7" width="10.85546875" style="31" bestFit="1" customWidth="1"/>
    <col min="8" max="8" width="8.7109375" style="23" bestFit="1" customWidth="1"/>
    <col min="9" max="9" width="10.85546875" style="34" bestFit="1" customWidth="1"/>
    <col min="10" max="10" width="8.140625" style="34" bestFit="1" customWidth="1"/>
    <col min="11" max="11" width="12.28515625" style="56" bestFit="1" customWidth="1"/>
    <col min="12" max="12" width="9.7109375" style="34" bestFit="1" customWidth="1"/>
    <col min="13" max="13" width="11.7109375" style="62" bestFit="1" customWidth="1"/>
    <col min="14" max="14" width="11.7109375" style="22" customWidth="1"/>
    <col min="15" max="16384" width="9.140625" style="22"/>
  </cols>
  <sheetData>
    <row r="1" spans="1:17" ht="20.100000000000001" customHeight="1" x14ac:dyDescent="0.25">
      <c r="C1" s="2" t="s">
        <v>14</v>
      </c>
      <c r="D1" s="23" t="s">
        <v>0</v>
      </c>
      <c r="E1" s="60" t="s">
        <v>0</v>
      </c>
      <c r="F1" s="26" t="s">
        <v>1</v>
      </c>
      <c r="G1" s="25" t="s">
        <v>0</v>
      </c>
      <c r="H1" s="23" t="s">
        <v>1</v>
      </c>
      <c r="I1" s="23" t="s">
        <v>0</v>
      </c>
      <c r="J1" s="23" t="s">
        <v>1</v>
      </c>
      <c r="K1" s="41" t="s">
        <v>0</v>
      </c>
      <c r="L1" s="23" t="s">
        <v>2</v>
      </c>
      <c r="M1" s="61" t="s">
        <v>0</v>
      </c>
      <c r="N1" s="23" t="s">
        <v>0</v>
      </c>
      <c r="O1" s="27" t="s">
        <v>54</v>
      </c>
    </row>
    <row r="2" spans="1:17" ht="24.95" customHeight="1" x14ac:dyDescent="0.25">
      <c r="A2" s="22" t="s">
        <v>56</v>
      </c>
      <c r="B2" s="23" t="s">
        <v>53</v>
      </c>
      <c r="C2" s="2" t="s">
        <v>82</v>
      </c>
      <c r="D2" s="23" t="s">
        <v>4</v>
      </c>
      <c r="E2" s="60" t="s">
        <v>5</v>
      </c>
      <c r="F2" s="26" t="s">
        <v>6</v>
      </c>
      <c r="G2" s="25" t="s">
        <v>6</v>
      </c>
      <c r="H2" s="23" t="s">
        <v>7</v>
      </c>
      <c r="I2" s="23" t="s">
        <v>7</v>
      </c>
      <c r="J2" s="23" t="s">
        <v>8</v>
      </c>
      <c r="K2" s="41" t="s">
        <v>8</v>
      </c>
      <c r="L2" s="23" t="s">
        <v>9</v>
      </c>
      <c r="M2" s="61" t="s">
        <v>2</v>
      </c>
      <c r="N2" s="23" t="s">
        <v>10</v>
      </c>
      <c r="O2" s="27" t="s">
        <v>57</v>
      </c>
    </row>
    <row r="3" spans="1:17" ht="24.95" customHeight="1" x14ac:dyDescent="0.25">
      <c r="A3" s="107" t="s">
        <v>18</v>
      </c>
      <c r="B3" s="124">
        <v>1</v>
      </c>
      <c r="C3" s="125" t="s">
        <v>77</v>
      </c>
      <c r="D3" s="109">
        <f t="shared" ref="D3:D9" si="0">SUM(E3+N3)</f>
        <v>2236.9599999999996</v>
      </c>
      <c r="E3" s="109">
        <v>338.4</v>
      </c>
      <c r="F3" s="126">
        <v>6.5</v>
      </c>
      <c r="G3" s="127">
        <v>153.56</v>
      </c>
      <c r="H3" s="128">
        <v>5.9</v>
      </c>
      <c r="I3" s="109">
        <v>767.8</v>
      </c>
      <c r="J3" s="128">
        <v>6.4</v>
      </c>
      <c r="K3" s="109">
        <v>383.9</v>
      </c>
      <c r="L3" s="107">
        <f t="shared" ref="L3:L9" si="1">F3+H3+J3</f>
        <v>18.8</v>
      </c>
      <c r="M3" s="129">
        <v>593.29999999999995</v>
      </c>
      <c r="N3" s="130">
        <f t="shared" ref="N3:N9" si="2">G3+I3+K3+M3</f>
        <v>1898.5599999999997</v>
      </c>
      <c r="O3" s="106">
        <f t="shared" ref="O3:O9" si="3">COUNTA(J3,H3,F3)</f>
        <v>3</v>
      </c>
      <c r="P3" s="57"/>
      <c r="Q3" s="57"/>
    </row>
    <row r="4" spans="1:17" ht="24.95" customHeight="1" x14ac:dyDescent="0.35">
      <c r="A4" s="107" t="s">
        <v>19</v>
      </c>
      <c r="B4" s="124">
        <v>2</v>
      </c>
      <c r="C4" s="131" t="s">
        <v>123</v>
      </c>
      <c r="D4" s="109">
        <f t="shared" si="0"/>
        <v>993.68000000000006</v>
      </c>
      <c r="E4" s="109">
        <v>253.8</v>
      </c>
      <c r="F4" s="126">
        <v>4.8</v>
      </c>
      <c r="G4" s="127">
        <v>230.34</v>
      </c>
      <c r="H4" s="117"/>
      <c r="I4" s="109">
        <v>0</v>
      </c>
      <c r="J4" s="107" t="s">
        <v>153</v>
      </c>
      <c r="K4" s="109">
        <v>153.56</v>
      </c>
      <c r="L4" s="107">
        <f t="shared" si="1"/>
        <v>30.5</v>
      </c>
      <c r="M4" s="129">
        <v>355.98</v>
      </c>
      <c r="N4" s="130">
        <f t="shared" si="2"/>
        <v>739.88</v>
      </c>
      <c r="O4" s="106">
        <f t="shared" si="3"/>
        <v>2</v>
      </c>
      <c r="P4" s="57"/>
      <c r="Q4" s="57"/>
    </row>
    <row r="5" spans="1:17" ht="24.95" customHeight="1" x14ac:dyDescent="0.25">
      <c r="A5" s="107" t="s">
        <v>23</v>
      </c>
      <c r="B5" s="124">
        <v>3</v>
      </c>
      <c r="C5" s="124" t="s">
        <v>132</v>
      </c>
      <c r="D5" s="109">
        <f t="shared" si="0"/>
        <v>621.22</v>
      </c>
      <c r="E5" s="109">
        <v>0</v>
      </c>
      <c r="F5" s="126">
        <v>4.2</v>
      </c>
      <c r="G5" s="127">
        <v>383.9</v>
      </c>
      <c r="H5" s="128"/>
      <c r="I5" s="109">
        <v>0</v>
      </c>
      <c r="J5" s="128"/>
      <c r="K5" s="109">
        <v>0</v>
      </c>
      <c r="L5" s="107">
        <f t="shared" si="1"/>
        <v>4.2</v>
      </c>
      <c r="M5" s="129">
        <v>237.32</v>
      </c>
      <c r="N5" s="130">
        <f t="shared" si="2"/>
        <v>621.22</v>
      </c>
      <c r="O5" s="106">
        <f t="shared" si="3"/>
        <v>1</v>
      </c>
      <c r="P5" s="57"/>
      <c r="Q5" s="57"/>
    </row>
    <row r="6" spans="1:17" ht="24.95" customHeight="1" x14ac:dyDescent="0.35">
      <c r="A6" s="107" t="s">
        <v>21</v>
      </c>
      <c r="B6" s="124">
        <v>4</v>
      </c>
      <c r="C6" s="131" t="s">
        <v>76</v>
      </c>
      <c r="D6" s="109">
        <f t="shared" si="0"/>
        <v>230.34</v>
      </c>
      <c r="E6" s="109">
        <v>0</v>
      </c>
      <c r="F6" s="126"/>
      <c r="G6" s="127">
        <v>0</v>
      </c>
      <c r="H6" s="128"/>
      <c r="I6" s="109">
        <v>0</v>
      </c>
      <c r="J6" s="117">
        <v>6.5</v>
      </c>
      <c r="K6" s="109">
        <v>230.34</v>
      </c>
      <c r="L6" s="107">
        <f t="shared" si="1"/>
        <v>6.5</v>
      </c>
      <c r="M6" s="129"/>
      <c r="N6" s="130">
        <f t="shared" si="2"/>
        <v>230.34</v>
      </c>
      <c r="O6" s="106">
        <f t="shared" si="3"/>
        <v>1</v>
      </c>
      <c r="P6" s="57"/>
      <c r="Q6" s="57"/>
    </row>
    <row r="7" spans="1:17" ht="24.95" customHeight="1" x14ac:dyDescent="0.25">
      <c r="A7" s="107" t="s">
        <v>20</v>
      </c>
      <c r="B7" s="124">
        <v>5</v>
      </c>
      <c r="C7" s="124" t="s">
        <v>130</v>
      </c>
      <c r="D7" s="109">
        <f t="shared" si="0"/>
        <v>188</v>
      </c>
      <c r="E7" s="109">
        <v>188</v>
      </c>
      <c r="F7" s="126"/>
      <c r="G7" s="127">
        <v>0</v>
      </c>
      <c r="H7" s="126"/>
      <c r="I7" s="109">
        <v>0</v>
      </c>
      <c r="J7" s="128"/>
      <c r="K7" s="109">
        <v>0</v>
      </c>
      <c r="L7" s="107">
        <f t="shared" si="1"/>
        <v>0</v>
      </c>
      <c r="M7" s="129"/>
      <c r="N7" s="130">
        <f t="shared" si="2"/>
        <v>0</v>
      </c>
      <c r="O7" s="106">
        <f t="shared" si="3"/>
        <v>0</v>
      </c>
      <c r="P7" s="57"/>
      <c r="Q7" s="57"/>
    </row>
    <row r="8" spans="1:17" ht="24.95" customHeight="1" x14ac:dyDescent="0.25">
      <c r="A8" s="107" t="s">
        <v>22</v>
      </c>
      <c r="B8" s="124">
        <v>6</v>
      </c>
      <c r="C8" s="124" t="s">
        <v>131</v>
      </c>
      <c r="D8" s="109">
        <f t="shared" si="0"/>
        <v>0</v>
      </c>
      <c r="E8" s="109">
        <v>0</v>
      </c>
      <c r="F8" s="126"/>
      <c r="G8" s="127">
        <v>0</v>
      </c>
      <c r="H8" s="117"/>
      <c r="I8" s="109">
        <v>0</v>
      </c>
      <c r="J8" s="107"/>
      <c r="K8" s="109">
        <v>0</v>
      </c>
      <c r="L8" s="107">
        <f t="shared" si="1"/>
        <v>0</v>
      </c>
      <c r="M8" s="129"/>
      <c r="N8" s="130">
        <f t="shared" si="2"/>
        <v>0</v>
      </c>
      <c r="O8" s="106">
        <f t="shared" si="3"/>
        <v>0</v>
      </c>
      <c r="P8" s="57"/>
      <c r="Q8" s="57"/>
    </row>
    <row r="9" spans="1:17" ht="24.95" customHeight="1" x14ac:dyDescent="0.25">
      <c r="A9" s="107" t="s">
        <v>24</v>
      </c>
      <c r="B9" s="124">
        <v>7</v>
      </c>
      <c r="C9" s="124" t="s">
        <v>133</v>
      </c>
      <c r="D9" s="109">
        <f t="shared" si="0"/>
        <v>0</v>
      </c>
      <c r="E9" s="109">
        <v>0</v>
      </c>
      <c r="F9" s="126">
        <v>8.8000000000000007</v>
      </c>
      <c r="G9" s="127">
        <v>0</v>
      </c>
      <c r="H9" s="128"/>
      <c r="I9" s="109">
        <v>0</v>
      </c>
      <c r="J9" s="128"/>
      <c r="K9" s="109">
        <v>0</v>
      </c>
      <c r="L9" s="107">
        <f t="shared" si="1"/>
        <v>8.8000000000000007</v>
      </c>
      <c r="M9" s="129"/>
      <c r="N9" s="130">
        <f t="shared" si="2"/>
        <v>0</v>
      </c>
      <c r="O9" s="106">
        <f t="shared" si="3"/>
        <v>1</v>
      </c>
      <c r="P9" s="57"/>
      <c r="Q9" s="57"/>
    </row>
    <row r="10" spans="1:17" ht="24.95" customHeight="1" x14ac:dyDescent="0.25">
      <c r="A10" s="23"/>
      <c r="B10" s="3"/>
      <c r="C10" s="3"/>
      <c r="D10" s="28"/>
      <c r="E10" s="28"/>
      <c r="F10" s="26"/>
      <c r="G10" s="33"/>
      <c r="H10" s="55"/>
      <c r="I10" s="28"/>
      <c r="J10" s="30"/>
      <c r="K10" s="28"/>
      <c r="L10" s="23"/>
      <c r="M10" s="61"/>
      <c r="N10" s="57"/>
      <c r="P10" s="57"/>
      <c r="Q10" s="57"/>
    </row>
    <row r="11" spans="1:17" x14ac:dyDescent="0.25">
      <c r="D11" s="28"/>
      <c r="G11" s="31">
        <f>SUM(G3:G10)</f>
        <v>767.8</v>
      </c>
      <c r="I11" s="31">
        <f>SUM(I3:I10)</f>
        <v>767.8</v>
      </c>
      <c r="K11" s="31">
        <f>SUM(K3:K10)</f>
        <v>767.80000000000007</v>
      </c>
      <c r="M11" s="31">
        <f>SUM(M3:M10)</f>
        <v>1186.5999999999999</v>
      </c>
      <c r="N11" s="31">
        <f>SUM(N3:N10)</f>
        <v>3490</v>
      </c>
    </row>
  </sheetData>
  <sortState ref="A3:O9">
    <sortCondition descending="1" ref="D3:D9"/>
  </sortState>
  <phoneticPr fontId="0" type="noConversion"/>
  <printOptions gridLines="1"/>
  <pageMargins left="0" right="0" top="1" bottom="1" header="0.5" footer="0.5"/>
  <pageSetup scale="85" orientation="landscape" r:id="rId1"/>
  <headerFooter alignWithMargins="0">
    <oddHeader>&amp;C&amp;"Arial,Bold"&amp;28 &amp;"-,Regular"STEER WRESTLING STANDINGS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="70" zoomScaleNormal="70" workbookViewId="0">
      <selection activeCell="T13" sqref="T13"/>
    </sheetView>
  </sheetViews>
  <sheetFormatPr defaultColWidth="9.140625" defaultRowHeight="18.75" x14ac:dyDescent="0.3"/>
  <cols>
    <col min="1" max="1" width="9" style="44" bestFit="1" customWidth="1"/>
    <col min="2" max="2" width="6.7109375" style="45" bestFit="1" customWidth="1"/>
    <col min="3" max="3" width="24.5703125" style="7" bestFit="1" customWidth="1"/>
    <col min="4" max="4" width="14.5703125" style="44" bestFit="1" customWidth="1"/>
    <col min="5" max="5" width="13.85546875" style="44" customWidth="1"/>
    <col min="6" max="6" width="7.85546875" style="52" bestFit="1" customWidth="1"/>
    <col min="7" max="7" width="11.42578125" style="44" bestFit="1" customWidth="1"/>
    <col min="8" max="8" width="8.7109375" style="52" bestFit="1" customWidth="1"/>
    <col min="9" max="9" width="11.42578125" style="44" bestFit="1" customWidth="1"/>
    <col min="10" max="10" width="8.28515625" style="52" bestFit="1" customWidth="1"/>
    <col min="11" max="11" width="11.42578125" style="44" bestFit="1" customWidth="1"/>
    <col min="12" max="12" width="10" style="44" bestFit="1" customWidth="1"/>
    <col min="13" max="13" width="13.7109375" style="54" bestFit="1" customWidth="1"/>
    <col min="14" max="15" width="13.7109375" style="44" bestFit="1" customWidth="1"/>
    <col min="16" max="16384" width="9.140625" style="44"/>
  </cols>
  <sheetData>
    <row r="1" spans="1:15" ht="24.95" customHeight="1" x14ac:dyDescent="0.3">
      <c r="C1" s="7" t="s">
        <v>12</v>
      </c>
      <c r="D1" s="7" t="s">
        <v>0</v>
      </c>
      <c r="E1" s="7" t="s">
        <v>0</v>
      </c>
      <c r="F1" s="46" t="s">
        <v>1</v>
      </c>
      <c r="G1" s="7" t="s">
        <v>0</v>
      </c>
      <c r="H1" s="46" t="s">
        <v>1</v>
      </c>
      <c r="I1" s="7" t="s">
        <v>0</v>
      </c>
      <c r="J1" s="46" t="s">
        <v>1</v>
      </c>
      <c r="K1" s="7" t="s">
        <v>0</v>
      </c>
      <c r="L1" s="7" t="s">
        <v>2</v>
      </c>
      <c r="M1" s="47" t="s">
        <v>0</v>
      </c>
      <c r="N1" s="7" t="s">
        <v>0</v>
      </c>
      <c r="O1" s="48" t="s">
        <v>54</v>
      </c>
    </row>
    <row r="2" spans="1:15" ht="24.95" customHeight="1" x14ac:dyDescent="0.3">
      <c r="A2" s="44" t="s">
        <v>56</v>
      </c>
      <c r="B2" s="45" t="s">
        <v>53</v>
      </c>
      <c r="C2" s="7" t="s">
        <v>82</v>
      </c>
      <c r="D2" s="7" t="s">
        <v>4</v>
      </c>
      <c r="E2" s="7" t="s">
        <v>5</v>
      </c>
      <c r="F2" s="46" t="s">
        <v>6</v>
      </c>
      <c r="G2" s="7" t="s">
        <v>6</v>
      </c>
      <c r="H2" s="46" t="s">
        <v>7</v>
      </c>
      <c r="I2" s="7" t="s">
        <v>7</v>
      </c>
      <c r="J2" s="46" t="s">
        <v>8</v>
      </c>
      <c r="K2" s="7" t="s">
        <v>8</v>
      </c>
      <c r="L2" s="7" t="s">
        <v>9</v>
      </c>
      <c r="M2" s="47" t="s">
        <v>2</v>
      </c>
      <c r="N2" s="7" t="s">
        <v>10</v>
      </c>
      <c r="O2" s="48" t="s">
        <v>57</v>
      </c>
    </row>
    <row r="3" spans="1:15" ht="24.95" customHeight="1" x14ac:dyDescent="0.3">
      <c r="A3" s="97" t="s">
        <v>18</v>
      </c>
      <c r="B3" s="124">
        <v>1</v>
      </c>
      <c r="C3" s="124" t="s">
        <v>69</v>
      </c>
      <c r="D3" s="101">
        <f t="shared" ref="D3:D14" si="0">SUM(E3+N3)</f>
        <v>3480.17</v>
      </c>
      <c r="E3" s="132">
        <v>2560.09</v>
      </c>
      <c r="F3" s="100">
        <v>11.9</v>
      </c>
      <c r="G3" s="132">
        <v>190.96</v>
      </c>
      <c r="H3" s="100">
        <v>14.8</v>
      </c>
      <c r="I3" s="132"/>
      <c r="J3" s="100">
        <v>12.1</v>
      </c>
      <c r="K3" s="132">
        <v>286.44</v>
      </c>
      <c r="L3" s="105">
        <f t="shared" ref="L3:L14" si="1">F3+H3+J3</f>
        <v>38.800000000000004</v>
      </c>
      <c r="M3" s="99">
        <v>442.68</v>
      </c>
      <c r="N3" s="99">
        <f t="shared" ref="N3:N14" si="2">SUM(G3+I3+K3+M3)</f>
        <v>920.07999999999993</v>
      </c>
      <c r="O3" s="96">
        <f t="shared" ref="O3:O14" si="3">COUNTA(F3,H3,J3)</f>
        <v>3</v>
      </c>
    </row>
    <row r="4" spans="1:15" ht="24.95" customHeight="1" x14ac:dyDescent="0.3">
      <c r="A4" s="97" t="s">
        <v>19</v>
      </c>
      <c r="B4" s="124">
        <v>2</v>
      </c>
      <c r="C4" s="124" t="s">
        <v>51</v>
      </c>
      <c r="D4" s="101">
        <f t="shared" si="0"/>
        <v>2814.13</v>
      </c>
      <c r="E4" s="132">
        <v>2085.0100000000002</v>
      </c>
      <c r="F4" s="100">
        <v>12.7</v>
      </c>
      <c r="G4" s="132"/>
      <c r="H4" s="100">
        <v>13.2</v>
      </c>
      <c r="I4" s="132">
        <v>190.96</v>
      </c>
      <c r="J4" s="100">
        <v>12.9</v>
      </c>
      <c r="K4" s="132">
        <v>95.48</v>
      </c>
      <c r="L4" s="105">
        <f t="shared" si="1"/>
        <v>38.799999999999997</v>
      </c>
      <c r="M4" s="99">
        <v>442.68</v>
      </c>
      <c r="N4" s="99">
        <f t="shared" si="2"/>
        <v>729.12</v>
      </c>
      <c r="O4" s="96">
        <f t="shared" si="3"/>
        <v>3</v>
      </c>
    </row>
    <row r="5" spans="1:15" ht="24.95" customHeight="1" x14ac:dyDescent="0.3">
      <c r="A5" s="97" t="s">
        <v>22</v>
      </c>
      <c r="B5" s="124">
        <v>3</v>
      </c>
      <c r="C5" s="124" t="s">
        <v>126</v>
      </c>
      <c r="D5" s="101">
        <f t="shared" si="0"/>
        <v>1217.42</v>
      </c>
      <c r="E5" s="132">
        <v>930.98</v>
      </c>
      <c r="F5" s="100">
        <v>11.3</v>
      </c>
      <c r="G5" s="132">
        <v>286.44</v>
      </c>
      <c r="H5" s="100">
        <v>17.3</v>
      </c>
      <c r="I5" s="132"/>
      <c r="J5" s="100">
        <v>13.6</v>
      </c>
      <c r="K5" s="132"/>
      <c r="L5" s="105">
        <f t="shared" si="1"/>
        <v>42.2</v>
      </c>
      <c r="M5" s="99"/>
      <c r="N5" s="99">
        <f t="shared" si="2"/>
        <v>286.44</v>
      </c>
      <c r="O5" s="96">
        <f t="shared" si="3"/>
        <v>3</v>
      </c>
    </row>
    <row r="6" spans="1:15" ht="24.95" customHeight="1" x14ac:dyDescent="0.3">
      <c r="A6" s="97" t="s">
        <v>21</v>
      </c>
      <c r="B6" s="124">
        <v>4</v>
      </c>
      <c r="C6" s="124" t="s">
        <v>47</v>
      </c>
      <c r="D6" s="101">
        <f t="shared" si="0"/>
        <v>1188.8699999999999</v>
      </c>
      <c r="E6" s="132">
        <v>997.91</v>
      </c>
      <c r="F6" s="100">
        <v>21.9</v>
      </c>
      <c r="G6" s="132"/>
      <c r="H6" s="100">
        <v>15.4</v>
      </c>
      <c r="I6" s="132"/>
      <c r="J6" s="100">
        <v>12.6</v>
      </c>
      <c r="K6" s="132">
        <v>190.96</v>
      </c>
      <c r="L6" s="105">
        <f t="shared" si="1"/>
        <v>49.9</v>
      </c>
      <c r="M6" s="99"/>
      <c r="N6" s="99">
        <f t="shared" si="2"/>
        <v>190.96</v>
      </c>
      <c r="O6" s="96">
        <f t="shared" si="3"/>
        <v>3</v>
      </c>
    </row>
    <row r="7" spans="1:15" ht="24.95" customHeight="1" x14ac:dyDescent="0.3">
      <c r="A7" s="97" t="s">
        <v>25</v>
      </c>
      <c r="B7" s="124">
        <v>5</v>
      </c>
      <c r="C7" s="124" t="s">
        <v>124</v>
      </c>
      <c r="D7" s="101">
        <f t="shared" si="0"/>
        <v>1081.6199999999999</v>
      </c>
      <c r="E7" s="132">
        <v>352.5</v>
      </c>
      <c r="F7" s="100">
        <v>12.9</v>
      </c>
      <c r="G7" s="132"/>
      <c r="H7" s="100">
        <v>11.9</v>
      </c>
      <c r="I7" s="132">
        <v>286.44</v>
      </c>
      <c r="J7" s="100">
        <v>14</v>
      </c>
      <c r="K7" s="132"/>
      <c r="L7" s="105">
        <f t="shared" si="1"/>
        <v>38.799999999999997</v>
      </c>
      <c r="M7" s="99">
        <v>442.68</v>
      </c>
      <c r="N7" s="99">
        <f t="shared" si="2"/>
        <v>729.12</v>
      </c>
      <c r="O7" s="96">
        <f t="shared" si="3"/>
        <v>3</v>
      </c>
    </row>
    <row r="8" spans="1:15" ht="24.95" customHeight="1" x14ac:dyDescent="0.3">
      <c r="A8" s="97" t="s">
        <v>20</v>
      </c>
      <c r="B8" s="124">
        <v>6</v>
      </c>
      <c r="C8" s="124" t="s">
        <v>70</v>
      </c>
      <c r="D8" s="101">
        <f t="shared" si="0"/>
        <v>1081</v>
      </c>
      <c r="E8" s="132">
        <v>1081</v>
      </c>
      <c r="F8" s="100">
        <v>12.8</v>
      </c>
      <c r="G8" s="132"/>
      <c r="H8" s="100"/>
      <c r="I8" s="132"/>
      <c r="J8" s="100"/>
      <c r="K8" s="132"/>
      <c r="L8" s="105">
        <f t="shared" si="1"/>
        <v>12.8</v>
      </c>
      <c r="M8" s="99"/>
      <c r="N8" s="99">
        <f t="shared" si="2"/>
        <v>0</v>
      </c>
      <c r="O8" s="96">
        <f t="shared" si="3"/>
        <v>1</v>
      </c>
    </row>
    <row r="9" spans="1:15" ht="24.95" customHeight="1" x14ac:dyDescent="0.3">
      <c r="A9" s="97" t="s">
        <v>24</v>
      </c>
      <c r="B9" s="124">
        <v>7</v>
      </c>
      <c r="C9" s="124" t="s">
        <v>128</v>
      </c>
      <c r="D9" s="101">
        <f t="shared" si="0"/>
        <v>999.48</v>
      </c>
      <c r="E9" s="132">
        <v>470</v>
      </c>
      <c r="F9" s="100">
        <v>13.1</v>
      </c>
      <c r="G9" s="132"/>
      <c r="H9" s="100">
        <v>11.3</v>
      </c>
      <c r="I9" s="132">
        <v>381.92</v>
      </c>
      <c r="J9" s="100">
        <v>17.2</v>
      </c>
      <c r="K9" s="132"/>
      <c r="L9" s="105">
        <f t="shared" si="1"/>
        <v>41.599999999999994</v>
      </c>
      <c r="M9" s="99">
        <v>147.56</v>
      </c>
      <c r="N9" s="99">
        <f t="shared" si="2"/>
        <v>529.48</v>
      </c>
      <c r="O9" s="96">
        <f t="shared" si="3"/>
        <v>3</v>
      </c>
    </row>
    <row r="10" spans="1:15" ht="24.95" customHeight="1" x14ac:dyDescent="0.3">
      <c r="A10" s="97" t="s">
        <v>26</v>
      </c>
      <c r="B10" s="124">
        <v>8</v>
      </c>
      <c r="C10" s="124" t="s">
        <v>129</v>
      </c>
      <c r="D10" s="101">
        <f t="shared" si="0"/>
        <v>720.31999999999994</v>
      </c>
      <c r="E10" s="132">
        <v>338.4</v>
      </c>
      <c r="F10" s="100">
        <v>21.2</v>
      </c>
      <c r="G10" s="132"/>
      <c r="H10" s="100">
        <v>15.3</v>
      </c>
      <c r="I10" s="132"/>
      <c r="J10" s="100">
        <v>9</v>
      </c>
      <c r="K10" s="132">
        <v>381.92</v>
      </c>
      <c r="L10" s="105">
        <f t="shared" si="1"/>
        <v>45.5</v>
      </c>
      <c r="M10" s="99"/>
      <c r="N10" s="99">
        <f t="shared" si="2"/>
        <v>381.92</v>
      </c>
      <c r="O10" s="96">
        <f t="shared" si="3"/>
        <v>3</v>
      </c>
    </row>
    <row r="11" spans="1:15" ht="24.95" customHeight="1" x14ac:dyDescent="0.3">
      <c r="A11" s="97" t="s">
        <v>23</v>
      </c>
      <c r="B11" s="124">
        <v>9</v>
      </c>
      <c r="C11" s="124" t="s">
        <v>91</v>
      </c>
      <c r="D11" s="101">
        <f t="shared" si="0"/>
        <v>665.12</v>
      </c>
      <c r="E11" s="132">
        <v>569.64</v>
      </c>
      <c r="F11" s="100">
        <v>12.6</v>
      </c>
      <c r="G11" s="132">
        <v>95.48</v>
      </c>
      <c r="H11" s="100"/>
      <c r="I11" s="132"/>
      <c r="J11" s="100"/>
      <c r="K11" s="132"/>
      <c r="L11" s="105">
        <f t="shared" si="1"/>
        <v>12.6</v>
      </c>
      <c r="M11" s="99"/>
      <c r="N11" s="99">
        <f t="shared" si="2"/>
        <v>95.48</v>
      </c>
      <c r="O11" s="96">
        <f t="shared" si="3"/>
        <v>1</v>
      </c>
    </row>
    <row r="12" spans="1:15" ht="24.95" customHeight="1" x14ac:dyDescent="0.3">
      <c r="A12" s="97" t="s">
        <v>28</v>
      </c>
      <c r="B12" s="124">
        <v>10</v>
      </c>
      <c r="C12" s="124" t="s">
        <v>52</v>
      </c>
      <c r="D12" s="101">
        <f t="shared" si="0"/>
        <v>506.47</v>
      </c>
      <c r="E12" s="132">
        <v>124.55</v>
      </c>
      <c r="F12" s="100">
        <v>11</v>
      </c>
      <c r="G12" s="132">
        <v>381.92</v>
      </c>
      <c r="H12" s="100">
        <v>15.4</v>
      </c>
      <c r="I12" s="132"/>
      <c r="J12" s="100"/>
      <c r="K12" s="132"/>
      <c r="L12" s="105">
        <f t="shared" si="1"/>
        <v>26.4</v>
      </c>
      <c r="M12" s="99"/>
      <c r="N12" s="99">
        <f t="shared" si="2"/>
        <v>381.92</v>
      </c>
      <c r="O12" s="96">
        <f t="shared" si="3"/>
        <v>2</v>
      </c>
    </row>
    <row r="13" spans="1:15" ht="24.95" customHeight="1" x14ac:dyDescent="0.3">
      <c r="A13" s="97" t="s">
        <v>27</v>
      </c>
      <c r="B13" s="124">
        <v>11</v>
      </c>
      <c r="C13" s="124" t="s">
        <v>48</v>
      </c>
      <c r="D13" s="101">
        <f t="shared" si="0"/>
        <v>250.57999999999998</v>
      </c>
      <c r="E13" s="132">
        <v>155.1</v>
      </c>
      <c r="F13" s="100">
        <v>15.7</v>
      </c>
      <c r="G13" s="132"/>
      <c r="H13" s="100">
        <v>14</v>
      </c>
      <c r="I13" s="132">
        <v>95.48</v>
      </c>
      <c r="J13" s="100"/>
      <c r="K13" s="132"/>
      <c r="L13" s="105">
        <f t="shared" si="1"/>
        <v>29.7</v>
      </c>
      <c r="M13" s="99"/>
      <c r="N13" s="99">
        <f t="shared" si="2"/>
        <v>95.48</v>
      </c>
      <c r="O13" s="96">
        <f t="shared" si="3"/>
        <v>2</v>
      </c>
    </row>
    <row r="14" spans="1:15" ht="24.95" customHeight="1" x14ac:dyDescent="0.3">
      <c r="A14" s="97" t="s">
        <v>29</v>
      </c>
      <c r="B14" s="124">
        <v>12</v>
      </c>
      <c r="C14" s="124" t="s">
        <v>71</v>
      </c>
      <c r="D14" s="101">
        <f t="shared" si="0"/>
        <v>0</v>
      </c>
      <c r="E14" s="132">
        <v>0</v>
      </c>
      <c r="F14" s="100">
        <v>22.1</v>
      </c>
      <c r="G14" s="132"/>
      <c r="H14" s="100">
        <v>20.8</v>
      </c>
      <c r="I14" s="132"/>
      <c r="J14" s="100">
        <v>21.7</v>
      </c>
      <c r="K14" s="132"/>
      <c r="L14" s="105">
        <f t="shared" si="1"/>
        <v>64.600000000000009</v>
      </c>
      <c r="M14" s="99"/>
      <c r="N14" s="99">
        <f t="shared" si="2"/>
        <v>0</v>
      </c>
      <c r="O14" s="96">
        <f t="shared" si="3"/>
        <v>3</v>
      </c>
    </row>
    <row r="15" spans="1:15" x14ac:dyDescent="0.3">
      <c r="G15" s="51">
        <f>SUM(G3:G14)</f>
        <v>954.8</v>
      </c>
      <c r="I15" s="51">
        <f>SUM(I3:I14)</f>
        <v>954.8</v>
      </c>
      <c r="K15" s="51">
        <f>SUM(K3:K14)</f>
        <v>954.8</v>
      </c>
      <c r="M15" s="51">
        <f>SUM(M3:M14)</f>
        <v>1475.6</v>
      </c>
      <c r="N15" s="51">
        <f>SUM(N3:N14)</f>
        <v>4339.9999999999991</v>
      </c>
    </row>
  </sheetData>
  <sortState ref="A1:O14">
    <sortCondition descending="1" ref="D1:D14"/>
  </sortState>
  <phoneticPr fontId="0" type="noConversion"/>
  <printOptions gridLines="1"/>
  <pageMargins left="0" right="0" top="1" bottom="1" header="0.5" footer="0.5"/>
  <pageSetup scale="78" orientation="landscape" r:id="rId1"/>
  <headerFooter alignWithMargins="0">
    <oddHeader>&amp;C&amp;20 &amp;"-,Regular"&amp;28 0/40 Calf Roping Standings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zoomScale="75" zoomScaleNormal="75" workbookViewId="0">
      <selection activeCell="R9" sqref="R9"/>
    </sheetView>
  </sheetViews>
  <sheetFormatPr defaultColWidth="9.140625" defaultRowHeight="15.75" x14ac:dyDescent="0.25"/>
  <cols>
    <col min="1" max="1" width="9.140625" style="22"/>
    <col min="2" max="2" width="6.42578125" style="34" bestFit="1" customWidth="1"/>
    <col min="3" max="3" width="24.42578125" style="2" bestFit="1" customWidth="1"/>
    <col min="4" max="4" width="12.85546875" style="22" bestFit="1" customWidth="1"/>
    <col min="5" max="5" width="12.85546875" style="22" customWidth="1"/>
    <col min="6" max="6" width="9.140625" style="64"/>
    <col min="7" max="7" width="11.140625" style="22" bestFit="1" customWidth="1"/>
    <col min="8" max="8" width="9.140625" style="64"/>
    <col min="9" max="9" width="11.140625" style="31" bestFit="1" customWidth="1"/>
    <col min="10" max="10" width="9.140625" style="64"/>
    <col min="11" max="11" width="11.140625" style="22" bestFit="1" customWidth="1"/>
    <col min="12" max="12" width="10.85546875" style="64" bestFit="1" customWidth="1"/>
    <col min="13" max="13" width="12.5703125" style="22" bestFit="1" customWidth="1"/>
    <col min="14" max="14" width="12.85546875" style="22" bestFit="1" customWidth="1"/>
    <col min="15" max="15" width="9.140625" style="34" customWidth="1"/>
    <col min="16" max="16" width="12.7109375" style="22" customWidth="1"/>
    <col min="17" max="16384" width="9.140625" style="22"/>
  </cols>
  <sheetData>
    <row r="1" spans="1:16" ht="24.95" customHeight="1" x14ac:dyDescent="0.25">
      <c r="B1" s="23"/>
      <c r="C1" s="2" t="s">
        <v>15</v>
      </c>
      <c r="D1" s="2" t="s">
        <v>0</v>
      </c>
      <c r="E1" s="2" t="s">
        <v>0</v>
      </c>
      <c r="F1" s="63" t="s">
        <v>1</v>
      </c>
      <c r="G1" s="2" t="s">
        <v>0</v>
      </c>
      <c r="H1" s="63" t="s">
        <v>1</v>
      </c>
      <c r="I1" s="25" t="s">
        <v>0</v>
      </c>
      <c r="J1" s="63" t="s">
        <v>1</v>
      </c>
      <c r="K1" s="2" t="s">
        <v>0</v>
      </c>
      <c r="L1" s="63" t="s">
        <v>2</v>
      </c>
      <c r="M1" s="2" t="s">
        <v>0</v>
      </c>
      <c r="N1" s="2" t="s">
        <v>0</v>
      </c>
    </row>
    <row r="2" spans="1:16" ht="24.95" customHeight="1" x14ac:dyDescent="0.25">
      <c r="A2" s="22" t="s">
        <v>56</v>
      </c>
      <c r="B2" s="23" t="s">
        <v>53</v>
      </c>
      <c r="C2" s="2" t="s">
        <v>82</v>
      </c>
      <c r="D2" s="2" t="s">
        <v>4</v>
      </c>
      <c r="E2" s="2" t="s">
        <v>5</v>
      </c>
      <c r="F2" s="63" t="s">
        <v>6</v>
      </c>
      <c r="G2" s="2" t="s">
        <v>6</v>
      </c>
      <c r="H2" s="63" t="s">
        <v>7</v>
      </c>
      <c r="I2" s="25" t="s">
        <v>7</v>
      </c>
      <c r="J2" s="63" t="s">
        <v>8</v>
      </c>
      <c r="K2" s="2" t="s">
        <v>8</v>
      </c>
      <c r="L2" s="63" t="s">
        <v>9</v>
      </c>
      <c r="M2" s="2" t="s">
        <v>2</v>
      </c>
      <c r="N2" s="2" t="s">
        <v>10</v>
      </c>
    </row>
    <row r="3" spans="1:16" ht="24.95" customHeight="1" x14ac:dyDescent="0.25">
      <c r="A3" s="108">
        <v>1</v>
      </c>
      <c r="B3" s="108">
        <v>1</v>
      </c>
      <c r="C3" s="108" t="s">
        <v>113</v>
      </c>
      <c r="D3" s="116">
        <f t="shared" ref="D3:D16" si="0">SUM(E3+N3)</f>
        <v>2835.57</v>
      </c>
      <c r="E3" s="109">
        <v>2526.69</v>
      </c>
      <c r="F3" s="133">
        <v>14.760999999999999</v>
      </c>
      <c r="G3" s="114">
        <v>308.88</v>
      </c>
      <c r="H3" s="134">
        <v>14.693</v>
      </c>
      <c r="I3" s="135"/>
      <c r="J3" s="136">
        <v>15.218</v>
      </c>
      <c r="K3" s="114"/>
      <c r="L3" s="134">
        <f t="shared" ref="L3:L16" si="1">F3+H3+J3</f>
        <v>44.671999999999997</v>
      </c>
      <c r="M3" s="114"/>
      <c r="N3" s="109">
        <f t="shared" ref="N3:N16" si="2">SUM(G3+I3+K3+M3)</f>
        <v>308.88</v>
      </c>
      <c r="O3" s="60"/>
    </row>
    <row r="4" spans="1:16" ht="24.95" customHeight="1" x14ac:dyDescent="0.25">
      <c r="A4" s="108">
        <v>7</v>
      </c>
      <c r="B4" s="108">
        <v>3</v>
      </c>
      <c r="C4" s="108" t="s">
        <v>110</v>
      </c>
      <c r="D4" s="116">
        <f t="shared" si="0"/>
        <v>2676.18</v>
      </c>
      <c r="E4" s="109">
        <v>907.14</v>
      </c>
      <c r="F4" s="137">
        <v>14.731999999999999</v>
      </c>
      <c r="G4" s="114">
        <v>411.84</v>
      </c>
      <c r="H4" s="134">
        <v>14.46</v>
      </c>
      <c r="I4" s="135">
        <v>411.84</v>
      </c>
      <c r="J4" s="136">
        <v>14.538</v>
      </c>
      <c r="K4" s="114">
        <v>308.88</v>
      </c>
      <c r="L4" s="134">
        <f t="shared" si="1"/>
        <v>43.730000000000004</v>
      </c>
      <c r="M4" s="114">
        <v>636.48</v>
      </c>
      <c r="N4" s="109">
        <f t="shared" si="2"/>
        <v>1769.04</v>
      </c>
      <c r="O4" s="60"/>
    </row>
    <row r="5" spans="1:16" ht="24.95" customHeight="1" x14ac:dyDescent="0.25">
      <c r="A5" s="108">
        <v>2</v>
      </c>
      <c r="B5" s="108">
        <v>2</v>
      </c>
      <c r="C5" s="108" t="s">
        <v>114</v>
      </c>
      <c r="D5" s="116">
        <f t="shared" si="0"/>
        <v>2294.48</v>
      </c>
      <c r="E5" s="109">
        <v>1564.4</v>
      </c>
      <c r="F5" s="133">
        <v>15.032</v>
      </c>
      <c r="G5" s="114">
        <v>102.96</v>
      </c>
      <c r="H5" s="134">
        <v>14.613</v>
      </c>
      <c r="I5" s="135">
        <v>205.92</v>
      </c>
      <c r="J5" s="136">
        <v>14.685</v>
      </c>
      <c r="K5" s="114">
        <v>102.96</v>
      </c>
      <c r="L5" s="134">
        <f t="shared" si="1"/>
        <v>44.33</v>
      </c>
      <c r="M5" s="114">
        <v>318.24</v>
      </c>
      <c r="N5" s="109">
        <f t="shared" si="2"/>
        <v>730.07999999999993</v>
      </c>
      <c r="O5" s="60"/>
    </row>
    <row r="6" spans="1:16" ht="24.95" customHeight="1" x14ac:dyDescent="0.25">
      <c r="A6" s="108">
        <v>4</v>
      </c>
      <c r="B6" s="108">
        <v>4</v>
      </c>
      <c r="C6" s="108" t="s">
        <v>116</v>
      </c>
      <c r="D6" s="116">
        <f t="shared" si="0"/>
        <v>1966.55</v>
      </c>
      <c r="E6" s="109">
        <v>1245.83</v>
      </c>
      <c r="F6" s="133">
        <v>19.670000000000002</v>
      </c>
      <c r="G6" s="114"/>
      <c r="H6" s="134">
        <v>14.571999999999999</v>
      </c>
      <c r="I6" s="135">
        <v>308.88</v>
      </c>
      <c r="J6" s="136">
        <v>14.439</v>
      </c>
      <c r="K6" s="114">
        <v>411.84</v>
      </c>
      <c r="L6" s="134">
        <f t="shared" si="1"/>
        <v>48.681000000000004</v>
      </c>
      <c r="M6" s="114"/>
      <c r="N6" s="109">
        <f t="shared" si="2"/>
        <v>720.72</v>
      </c>
      <c r="O6" s="60"/>
    </row>
    <row r="7" spans="1:16" ht="24.95" customHeight="1" x14ac:dyDescent="0.25">
      <c r="A7" s="108">
        <v>11</v>
      </c>
      <c r="B7" s="108">
        <v>5</v>
      </c>
      <c r="C7" s="108" t="s">
        <v>119</v>
      </c>
      <c r="D7" s="116">
        <f t="shared" si="0"/>
        <v>1406.2</v>
      </c>
      <c r="E7" s="109">
        <v>517</v>
      </c>
      <c r="F7" s="133">
        <v>14.802</v>
      </c>
      <c r="G7" s="114">
        <v>205.92</v>
      </c>
      <c r="H7" s="134">
        <v>14.622</v>
      </c>
      <c r="I7" s="135"/>
      <c r="J7" s="136">
        <v>14.558</v>
      </c>
      <c r="K7" s="114">
        <v>205.92</v>
      </c>
      <c r="L7" s="134">
        <f t="shared" si="1"/>
        <v>43.981999999999999</v>
      </c>
      <c r="M7" s="114">
        <v>477.36</v>
      </c>
      <c r="N7" s="109">
        <f t="shared" si="2"/>
        <v>889.2</v>
      </c>
      <c r="O7" s="60"/>
    </row>
    <row r="8" spans="1:16" ht="24.95" customHeight="1" x14ac:dyDescent="0.25">
      <c r="A8" s="108">
        <v>3</v>
      </c>
      <c r="B8" s="108">
        <v>6</v>
      </c>
      <c r="C8" s="108" t="s">
        <v>115</v>
      </c>
      <c r="D8" s="116">
        <f t="shared" si="0"/>
        <v>1293.52</v>
      </c>
      <c r="E8" s="109">
        <v>1293.52</v>
      </c>
      <c r="F8" s="133"/>
      <c r="G8" s="114"/>
      <c r="H8" s="134">
        <v>14.855</v>
      </c>
      <c r="I8" s="135"/>
      <c r="J8" s="136">
        <v>14.72</v>
      </c>
      <c r="K8" s="114"/>
      <c r="L8" s="134">
        <f t="shared" si="1"/>
        <v>29.575000000000003</v>
      </c>
      <c r="M8" s="114"/>
      <c r="N8" s="109">
        <f t="shared" si="2"/>
        <v>0</v>
      </c>
      <c r="O8" s="60" t="s">
        <v>154</v>
      </c>
    </row>
    <row r="9" spans="1:16" ht="24.95" customHeight="1" x14ac:dyDescent="0.25">
      <c r="A9" s="108">
        <v>5</v>
      </c>
      <c r="B9" s="108">
        <v>7</v>
      </c>
      <c r="C9" s="108" t="s">
        <v>117</v>
      </c>
      <c r="D9" s="116">
        <f t="shared" si="0"/>
        <v>1103.5</v>
      </c>
      <c r="E9" s="109">
        <v>1103.5</v>
      </c>
      <c r="F9" s="133">
        <v>20.501000000000001</v>
      </c>
      <c r="G9" s="114"/>
      <c r="H9" s="134">
        <v>15.161</v>
      </c>
      <c r="I9" s="135"/>
      <c r="J9" s="136">
        <v>15.159000000000001</v>
      </c>
      <c r="K9" s="114"/>
      <c r="L9" s="134">
        <f t="shared" si="1"/>
        <v>50.820999999999998</v>
      </c>
      <c r="M9" s="114"/>
      <c r="N9" s="109">
        <f t="shared" si="2"/>
        <v>0</v>
      </c>
      <c r="O9" s="60"/>
    </row>
    <row r="10" spans="1:16" ht="24.95" customHeight="1" x14ac:dyDescent="0.25">
      <c r="A10" s="108">
        <v>6</v>
      </c>
      <c r="B10" s="108">
        <v>8</v>
      </c>
      <c r="C10" s="108" t="s">
        <v>118</v>
      </c>
      <c r="D10" s="116">
        <f t="shared" si="0"/>
        <v>1039.98</v>
      </c>
      <c r="E10" s="109">
        <v>1039.98</v>
      </c>
      <c r="F10" s="133">
        <v>15.500999999999999</v>
      </c>
      <c r="G10" s="114"/>
      <c r="H10" s="134">
        <v>15.176</v>
      </c>
      <c r="I10" s="135"/>
      <c r="J10" s="136">
        <v>15.164</v>
      </c>
      <c r="K10" s="114"/>
      <c r="L10" s="134">
        <f t="shared" si="1"/>
        <v>45.841000000000001</v>
      </c>
      <c r="M10" s="114"/>
      <c r="N10" s="109">
        <f t="shared" si="2"/>
        <v>0</v>
      </c>
      <c r="O10" s="60"/>
    </row>
    <row r="11" spans="1:16" ht="24.95" customHeight="1" x14ac:dyDescent="0.25">
      <c r="A11" s="108">
        <v>9</v>
      </c>
      <c r="B11" s="108">
        <v>9</v>
      </c>
      <c r="C11" s="108" t="s">
        <v>79</v>
      </c>
      <c r="D11" s="116">
        <f t="shared" si="0"/>
        <v>826.07999999999993</v>
      </c>
      <c r="E11" s="109">
        <v>564</v>
      </c>
      <c r="F11" s="133">
        <v>15.041</v>
      </c>
      <c r="G11" s="114"/>
      <c r="H11" s="134">
        <v>14.619</v>
      </c>
      <c r="I11" s="135">
        <v>102.96</v>
      </c>
      <c r="J11" s="136">
        <v>14.827999999999999</v>
      </c>
      <c r="K11" s="114"/>
      <c r="L11" s="134">
        <f t="shared" si="1"/>
        <v>44.488</v>
      </c>
      <c r="M11" s="114">
        <v>159.12</v>
      </c>
      <c r="N11" s="109">
        <f t="shared" si="2"/>
        <v>262.08</v>
      </c>
      <c r="O11" s="60"/>
    </row>
    <row r="12" spans="1:16" ht="24.95" customHeight="1" x14ac:dyDescent="0.25">
      <c r="A12" s="108">
        <v>8</v>
      </c>
      <c r="B12" s="108">
        <v>10</v>
      </c>
      <c r="C12" s="108" t="s">
        <v>78</v>
      </c>
      <c r="D12" s="116">
        <f t="shared" si="0"/>
        <v>650.97</v>
      </c>
      <c r="E12" s="109">
        <v>650.97</v>
      </c>
      <c r="F12" s="133">
        <v>15.561</v>
      </c>
      <c r="G12" s="114"/>
      <c r="H12" s="134">
        <v>15.228</v>
      </c>
      <c r="I12" s="135"/>
      <c r="J12" s="136">
        <v>15.204000000000001</v>
      </c>
      <c r="K12" s="114"/>
      <c r="L12" s="134">
        <f t="shared" si="1"/>
        <v>45.993000000000002</v>
      </c>
      <c r="M12" s="114"/>
      <c r="N12" s="109">
        <f t="shared" si="2"/>
        <v>0</v>
      </c>
      <c r="O12" s="60"/>
      <c r="P12" s="28"/>
    </row>
    <row r="13" spans="1:16" ht="24.95" customHeight="1" x14ac:dyDescent="0.25">
      <c r="A13" s="108">
        <v>12</v>
      </c>
      <c r="B13" s="108">
        <v>11</v>
      </c>
      <c r="C13" s="108" t="s">
        <v>120</v>
      </c>
      <c r="D13" s="116">
        <f t="shared" si="0"/>
        <v>477.05</v>
      </c>
      <c r="E13" s="109">
        <v>477.05</v>
      </c>
      <c r="F13" s="133">
        <v>19.852</v>
      </c>
      <c r="G13" s="114"/>
      <c r="H13" s="134">
        <v>20.321000000000002</v>
      </c>
      <c r="I13" s="135"/>
      <c r="J13" s="136">
        <v>24.931999999999999</v>
      </c>
      <c r="K13" s="114"/>
      <c r="L13" s="134">
        <f t="shared" si="1"/>
        <v>65.105000000000004</v>
      </c>
      <c r="M13" s="114"/>
      <c r="N13" s="109">
        <f t="shared" si="2"/>
        <v>0</v>
      </c>
      <c r="O13" s="60"/>
    </row>
    <row r="14" spans="1:16" ht="24.95" customHeight="1" x14ac:dyDescent="0.25">
      <c r="A14" s="108">
        <v>13</v>
      </c>
      <c r="B14" s="108">
        <v>12</v>
      </c>
      <c r="C14" s="108" t="s">
        <v>121</v>
      </c>
      <c r="D14" s="116">
        <f t="shared" si="0"/>
        <v>473.76</v>
      </c>
      <c r="E14" s="109">
        <v>473.76</v>
      </c>
      <c r="F14" s="133"/>
      <c r="G14" s="114"/>
      <c r="H14" s="134">
        <v>20.643000000000001</v>
      </c>
      <c r="I14" s="135"/>
      <c r="J14" s="136">
        <v>20.681000000000001</v>
      </c>
      <c r="K14" s="114"/>
      <c r="L14" s="134">
        <f t="shared" si="1"/>
        <v>41.323999999999998</v>
      </c>
      <c r="M14" s="114"/>
      <c r="N14" s="109">
        <f t="shared" si="2"/>
        <v>0</v>
      </c>
      <c r="O14" s="60" t="s">
        <v>154</v>
      </c>
    </row>
    <row r="15" spans="1:16" ht="24.95" customHeight="1" x14ac:dyDescent="0.25">
      <c r="A15" s="108">
        <v>14</v>
      </c>
      <c r="B15" s="108">
        <v>13</v>
      </c>
      <c r="C15" s="108" t="s">
        <v>62</v>
      </c>
      <c r="D15" s="116">
        <f t="shared" si="0"/>
        <v>339.34</v>
      </c>
      <c r="E15" s="109">
        <v>339.34</v>
      </c>
      <c r="F15" s="133">
        <v>15.170999999999999</v>
      </c>
      <c r="G15" s="114"/>
      <c r="H15" s="134">
        <v>20.475999999999999</v>
      </c>
      <c r="I15" s="135"/>
      <c r="J15" s="136">
        <v>15.23</v>
      </c>
      <c r="K15" s="114"/>
      <c r="L15" s="134">
        <f t="shared" si="1"/>
        <v>50.876999999999995</v>
      </c>
      <c r="M15" s="114"/>
      <c r="N15" s="109">
        <f t="shared" si="2"/>
        <v>0</v>
      </c>
      <c r="O15" s="60"/>
    </row>
    <row r="16" spans="1:16" ht="24.95" customHeight="1" x14ac:dyDescent="0.25">
      <c r="A16" s="108">
        <v>15</v>
      </c>
      <c r="B16" s="108">
        <v>14</v>
      </c>
      <c r="C16" s="108" t="s">
        <v>112</v>
      </c>
      <c r="D16" s="116">
        <f t="shared" si="0"/>
        <v>313.85000000000002</v>
      </c>
      <c r="E16" s="109">
        <v>313.85000000000002</v>
      </c>
      <c r="F16" s="133">
        <v>15.486000000000001</v>
      </c>
      <c r="G16" s="114"/>
      <c r="H16" s="134">
        <v>15.252000000000001</v>
      </c>
      <c r="I16" s="135"/>
      <c r="J16" s="136">
        <v>20.581</v>
      </c>
      <c r="K16" s="114"/>
      <c r="L16" s="134">
        <f t="shared" si="1"/>
        <v>51.319000000000003</v>
      </c>
      <c r="M16" s="114"/>
      <c r="N16" s="109">
        <f t="shared" si="2"/>
        <v>0</v>
      </c>
      <c r="O16" s="60"/>
    </row>
    <row r="17" spans="2:14" x14ac:dyDescent="0.25">
      <c r="B17" s="23"/>
    </row>
    <row r="18" spans="2:14" x14ac:dyDescent="0.25">
      <c r="G18" s="57">
        <f>SUM(G3:G17)</f>
        <v>1029.6000000000001</v>
      </c>
      <c r="I18" s="57">
        <f>SUM(I3:I17)</f>
        <v>1029.5999999999999</v>
      </c>
      <c r="K18" s="57">
        <f>SUM(K3:K17)</f>
        <v>1029.5999999999999</v>
      </c>
      <c r="M18" s="57">
        <f>SUM(M3:M17)</f>
        <v>1591.1999999999998</v>
      </c>
      <c r="N18" s="57">
        <f>SUM(N3:N17)</f>
        <v>4680</v>
      </c>
    </row>
  </sheetData>
  <sortState ref="A2:O16">
    <sortCondition descending="1" ref="D2:D16"/>
  </sortState>
  <phoneticPr fontId="0" type="noConversion"/>
  <printOptions gridLines="1"/>
  <pageMargins left="0" right="0" top="1" bottom="1" header="0.5" footer="0.5"/>
  <pageSetup scale="86" orientation="landscape" r:id="rId1"/>
  <headerFooter alignWithMargins="0">
    <oddHeader>&amp;C&amp;"Arial,Bold"&amp;20 &amp;"-,Regular"&amp;28 BARREL RACING STANDINGS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80" zoomScaleNormal="80" workbookViewId="0">
      <selection activeCell="Q12" sqref="Q12"/>
    </sheetView>
  </sheetViews>
  <sheetFormatPr defaultColWidth="9.140625" defaultRowHeight="15.75" x14ac:dyDescent="0.25"/>
  <cols>
    <col min="1" max="1" width="5.7109375" style="22" customWidth="1"/>
    <col min="2" max="2" width="5" style="22" customWidth="1"/>
    <col min="3" max="3" width="19" style="2" customWidth="1"/>
    <col min="4" max="4" width="13.28515625" style="22" bestFit="1" customWidth="1"/>
    <col min="5" max="5" width="12.5703125" style="22" bestFit="1" customWidth="1"/>
    <col min="6" max="6" width="7.85546875" style="34" bestFit="1" customWidth="1"/>
    <col min="7" max="7" width="10.5703125" style="34" bestFit="1" customWidth="1"/>
    <col min="8" max="8" width="8.5703125" style="34" bestFit="1" customWidth="1"/>
    <col min="9" max="9" width="10.5703125" style="34" bestFit="1" customWidth="1"/>
    <col min="10" max="10" width="8.140625" style="34" bestFit="1" customWidth="1"/>
    <col min="11" max="11" width="10.5703125" style="34" bestFit="1" customWidth="1"/>
    <col min="12" max="12" width="8.7109375" style="34" customWidth="1"/>
    <col min="13" max="13" width="15.85546875" style="34" bestFit="1" customWidth="1"/>
    <col min="14" max="14" width="17.28515625" style="56" bestFit="1" customWidth="1"/>
    <col min="15" max="15" width="5.7109375" style="22" customWidth="1"/>
    <col min="16" max="16384" width="9.140625" style="22"/>
  </cols>
  <sheetData>
    <row r="1" spans="1:15" s="2" customFormat="1" ht="24.95" customHeight="1" x14ac:dyDescent="0.25">
      <c r="C1" s="2" t="s">
        <v>17</v>
      </c>
      <c r="D1" s="2" t="s">
        <v>0</v>
      </c>
      <c r="E1" s="2" t="s">
        <v>0</v>
      </c>
      <c r="F1" s="23" t="s">
        <v>1</v>
      </c>
      <c r="G1" s="23" t="s">
        <v>0</v>
      </c>
      <c r="H1" s="23" t="s">
        <v>1</v>
      </c>
      <c r="I1" s="23" t="s">
        <v>0</v>
      </c>
      <c r="J1" s="23" t="s">
        <v>1</v>
      </c>
      <c r="K1" s="23" t="s">
        <v>0</v>
      </c>
      <c r="L1" s="23" t="s">
        <v>2</v>
      </c>
      <c r="M1" s="23" t="s">
        <v>0</v>
      </c>
      <c r="N1" s="41" t="s">
        <v>0</v>
      </c>
      <c r="O1" s="95" t="s">
        <v>55</v>
      </c>
    </row>
    <row r="2" spans="1:15" s="2" customFormat="1" ht="24.95" customHeight="1" x14ac:dyDescent="0.25">
      <c r="A2" s="2" t="s">
        <v>56</v>
      </c>
      <c r="B2" s="2" t="s">
        <v>53</v>
      </c>
      <c r="C2" s="2" t="s">
        <v>82</v>
      </c>
      <c r="D2" s="2" t="s">
        <v>4</v>
      </c>
      <c r="E2" s="2" t="s">
        <v>5</v>
      </c>
      <c r="F2" s="23" t="s">
        <v>6</v>
      </c>
      <c r="G2" s="23" t="s">
        <v>6</v>
      </c>
      <c r="H2" s="23" t="s">
        <v>7</v>
      </c>
      <c r="I2" s="23" t="s">
        <v>7</v>
      </c>
      <c r="J2" s="23" t="s">
        <v>8</v>
      </c>
      <c r="K2" s="23" t="s">
        <v>8</v>
      </c>
      <c r="L2" s="23" t="s">
        <v>9</v>
      </c>
      <c r="M2" s="23" t="s">
        <v>2</v>
      </c>
      <c r="N2" s="41" t="s">
        <v>10</v>
      </c>
      <c r="O2" s="95"/>
    </row>
    <row r="3" spans="1:15" s="2" customFormat="1" ht="25.15" customHeight="1" x14ac:dyDescent="0.25">
      <c r="A3" s="138">
        <v>1</v>
      </c>
      <c r="B3" s="139">
        <v>1</v>
      </c>
      <c r="C3" s="139" t="s">
        <v>134</v>
      </c>
      <c r="D3" s="116">
        <f t="shared" ref="D3:D11" si="0">SUM(E3+N3)</f>
        <v>2426.7199999999998</v>
      </c>
      <c r="E3" s="114">
        <v>2426.7199999999998</v>
      </c>
      <c r="F3" s="107"/>
      <c r="G3" s="114"/>
      <c r="H3" s="107"/>
      <c r="I3" s="109"/>
      <c r="J3" s="107"/>
      <c r="K3" s="109"/>
      <c r="L3" s="107">
        <f t="shared" ref="L3:L11" si="1">F3+H3+J3</f>
        <v>0</v>
      </c>
      <c r="M3" s="109"/>
      <c r="N3" s="109">
        <f t="shared" ref="N3:N11" si="2">SUM(G3+I3+K3+M3)</f>
        <v>0</v>
      </c>
      <c r="O3" s="106">
        <f t="shared" ref="O3:O11" si="3">COUNTA(J3,H3,F3)</f>
        <v>0</v>
      </c>
    </row>
    <row r="4" spans="1:15" s="2" customFormat="1" ht="25.15" customHeight="1" x14ac:dyDescent="0.25">
      <c r="A4" s="138">
        <v>4</v>
      </c>
      <c r="B4" s="139">
        <v>2</v>
      </c>
      <c r="C4" s="139" t="s">
        <v>137</v>
      </c>
      <c r="D4" s="116">
        <f t="shared" si="0"/>
        <v>1952</v>
      </c>
      <c r="E4" s="114">
        <v>480</v>
      </c>
      <c r="F4" s="107"/>
      <c r="G4" s="109"/>
      <c r="H4" s="107" t="s">
        <v>151</v>
      </c>
      <c r="I4" s="109">
        <v>352</v>
      </c>
      <c r="J4" s="107" t="s">
        <v>155</v>
      </c>
      <c r="K4" s="109">
        <v>440</v>
      </c>
      <c r="L4" s="107">
        <f t="shared" si="1"/>
        <v>158</v>
      </c>
      <c r="M4" s="109">
        <v>680</v>
      </c>
      <c r="N4" s="109">
        <f t="shared" si="2"/>
        <v>1472</v>
      </c>
      <c r="O4" s="106">
        <f t="shared" si="3"/>
        <v>2</v>
      </c>
    </row>
    <row r="5" spans="1:15" s="2" customFormat="1" ht="25.15" customHeight="1" x14ac:dyDescent="0.25">
      <c r="A5" s="138">
        <v>2</v>
      </c>
      <c r="B5" s="139">
        <v>3</v>
      </c>
      <c r="C5" s="139" t="s">
        <v>135</v>
      </c>
      <c r="D5" s="116">
        <f t="shared" si="0"/>
        <v>1194.71</v>
      </c>
      <c r="E5" s="114">
        <v>842.71</v>
      </c>
      <c r="F5" s="107" t="s">
        <v>149</v>
      </c>
      <c r="G5" s="114">
        <v>352</v>
      </c>
      <c r="H5" s="107"/>
      <c r="I5" s="109"/>
      <c r="J5" s="107"/>
      <c r="K5" s="109"/>
      <c r="L5" s="107">
        <f t="shared" si="1"/>
        <v>63</v>
      </c>
      <c r="M5" s="109"/>
      <c r="N5" s="109">
        <f t="shared" si="2"/>
        <v>352</v>
      </c>
      <c r="O5" s="106">
        <f t="shared" si="3"/>
        <v>1</v>
      </c>
    </row>
    <row r="6" spans="1:15" s="2" customFormat="1" ht="25.15" customHeight="1" x14ac:dyDescent="0.25">
      <c r="A6" s="138">
        <v>9</v>
      </c>
      <c r="B6" s="139">
        <v>4</v>
      </c>
      <c r="C6" s="139" t="s">
        <v>140</v>
      </c>
      <c r="D6" s="116">
        <f t="shared" si="0"/>
        <v>1112</v>
      </c>
      <c r="E6" s="114">
        <v>0</v>
      </c>
      <c r="F6" s="107"/>
      <c r="G6" s="109"/>
      <c r="H6" s="107" t="s">
        <v>152</v>
      </c>
      <c r="I6" s="109">
        <v>528</v>
      </c>
      <c r="J6" s="107" t="s">
        <v>156</v>
      </c>
      <c r="K6" s="109">
        <v>176</v>
      </c>
      <c r="L6" s="107">
        <f t="shared" si="1"/>
        <v>153</v>
      </c>
      <c r="M6" s="109">
        <v>408</v>
      </c>
      <c r="N6" s="109">
        <f t="shared" si="2"/>
        <v>1112</v>
      </c>
      <c r="O6" s="106">
        <f t="shared" si="3"/>
        <v>2</v>
      </c>
    </row>
    <row r="7" spans="1:15" s="2" customFormat="1" ht="25.15" customHeight="1" x14ac:dyDescent="0.25">
      <c r="A7" s="138">
        <v>6</v>
      </c>
      <c r="B7" s="139">
        <v>5</v>
      </c>
      <c r="C7" s="139" t="s">
        <v>138</v>
      </c>
      <c r="D7" s="116">
        <f t="shared" si="0"/>
        <v>827.39</v>
      </c>
      <c r="E7" s="114">
        <v>299.39</v>
      </c>
      <c r="F7" s="107" t="s">
        <v>150</v>
      </c>
      <c r="G7" s="114">
        <v>528</v>
      </c>
      <c r="H7" s="107"/>
      <c r="I7" s="109"/>
      <c r="J7" s="107"/>
      <c r="K7" s="109"/>
      <c r="L7" s="107">
        <f t="shared" si="1"/>
        <v>72</v>
      </c>
      <c r="M7" s="109"/>
      <c r="N7" s="109">
        <f t="shared" si="2"/>
        <v>528</v>
      </c>
      <c r="O7" s="106">
        <f t="shared" si="3"/>
        <v>1</v>
      </c>
    </row>
    <row r="8" spans="1:15" s="2" customFormat="1" ht="25.15" customHeight="1" x14ac:dyDescent="0.25">
      <c r="A8" s="138">
        <v>3</v>
      </c>
      <c r="B8" s="139">
        <v>6</v>
      </c>
      <c r="C8" s="139" t="s">
        <v>136</v>
      </c>
      <c r="D8" s="116">
        <f t="shared" si="0"/>
        <v>554.6</v>
      </c>
      <c r="E8" s="114">
        <v>554.6</v>
      </c>
      <c r="F8" s="107"/>
      <c r="G8" s="114"/>
      <c r="H8" s="107"/>
      <c r="I8" s="109"/>
      <c r="J8" s="107"/>
      <c r="K8" s="109"/>
      <c r="L8" s="107">
        <f t="shared" si="1"/>
        <v>0</v>
      </c>
      <c r="M8" s="109"/>
      <c r="N8" s="109">
        <f t="shared" si="2"/>
        <v>0</v>
      </c>
      <c r="O8" s="106">
        <f t="shared" si="3"/>
        <v>0</v>
      </c>
    </row>
    <row r="9" spans="1:15" s="2" customFormat="1" ht="25.15" customHeight="1" x14ac:dyDescent="0.25">
      <c r="A9" s="138">
        <v>10</v>
      </c>
      <c r="B9" s="139">
        <v>7</v>
      </c>
      <c r="C9" s="139" t="s">
        <v>146</v>
      </c>
      <c r="D9" s="116">
        <f t="shared" si="0"/>
        <v>536</v>
      </c>
      <c r="E9" s="114">
        <v>0</v>
      </c>
      <c r="F9" s="107"/>
      <c r="G9" s="114"/>
      <c r="H9" s="107"/>
      <c r="I9" s="109"/>
      <c r="J9" s="128">
        <v>73</v>
      </c>
      <c r="K9" s="109">
        <v>264</v>
      </c>
      <c r="L9" s="107">
        <f t="shared" si="1"/>
        <v>73</v>
      </c>
      <c r="M9" s="109">
        <v>272</v>
      </c>
      <c r="N9" s="109">
        <f t="shared" si="2"/>
        <v>536</v>
      </c>
      <c r="O9" s="106">
        <f t="shared" si="3"/>
        <v>1</v>
      </c>
    </row>
    <row r="10" spans="1:15" s="2" customFormat="1" ht="25.15" customHeight="1" x14ac:dyDescent="0.25">
      <c r="A10" s="138">
        <v>5</v>
      </c>
      <c r="B10" s="139">
        <v>8</v>
      </c>
      <c r="C10" s="139" t="s">
        <v>66</v>
      </c>
      <c r="D10" s="116">
        <f t="shared" si="0"/>
        <v>438</v>
      </c>
      <c r="E10" s="114">
        <v>438</v>
      </c>
      <c r="F10" s="107"/>
      <c r="G10" s="114"/>
      <c r="H10" s="107"/>
      <c r="I10" s="109"/>
      <c r="J10" s="107"/>
      <c r="K10" s="109"/>
      <c r="L10" s="107">
        <f t="shared" si="1"/>
        <v>0</v>
      </c>
      <c r="M10" s="109"/>
      <c r="N10" s="109">
        <f t="shared" si="2"/>
        <v>0</v>
      </c>
      <c r="O10" s="106">
        <f t="shared" si="3"/>
        <v>0</v>
      </c>
    </row>
    <row r="11" spans="1:15" ht="25.15" customHeight="1" x14ac:dyDescent="0.25">
      <c r="A11" s="138">
        <v>7</v>
      </c>
      <c r="B11" s="139">
        <v>9</v>
      </c>
      <c r="C11" s="139" t="s">
        <v>139</v>
      </c>
      <c r="D11" s="116">
        <f t="shared" si="0"/>
        <v>0</v>
      </c>
      <c r="E11" s="114">
        <v>0</v>
      </c>
      <c r="F11" s="107"/>
      <c r="G11" s="109"/>
      <c r="H11" s="107"/>
      <c r="I11" s="109"/>
      <c r="J11" s="107"/>
      <c r="K11" s="109"/>
      <c r="L11" s="107">
        <f t="shared" si="1"/>
        <v>0</v>
      </c>
      <c r="M11" s="109"/>
      <c r="N11" s="109">
        <f t="shared" si="2"/>
        <v>0</v>
      </c>
      <c r="O11" s="106">
        <f t="shared" si="3"/>
        <v>0</v>
      </c>
    </row>
    <row r="12" spans="1:15" ht="21.4" customHeight="1" x14ac:dyDescent="0.25">
      <c r="A12" s="2"/>
      <c r="B12" s="19"/>
      <c r="C12" s="19"/>
      <c r="D12" s="41"/>
      <c r="E12" s="32"/>
      <c r="F12" s="23"/>
      <c r="G12" s="28">
        <f>SUM(G3:G11)</f>
        <v>880</v>
      </c>
      <c r="H12" s="23"/>
      <c r="I12" s="28">
        <f>SUM(I3:I11)</f>
        <v>880</v>
      </c>
      <c r="J12" s="23"/>
      <c r="K12" s="28">
        <f>SUM(K3:K11)</f>
        <v>880</v>
      </c>
      <c r="L12" s="23"/>
      <c r="M12" s="28">
        <f>SUM(M3:M11)</f>
        <v>1360</v>
      </c>
      <c r="N12" s="28">
        <f>SUM(N3:N11)</f>
        <v>4000</v>
      </c>
    </row>
    <row r="13" spans="1:15" ht="21.4" customHeight="1" x14ac:dyDescent="0.25">
      <c r="A13" s="2"/>
      <c r="B13" s="19"/>
      <c r="C13" s="19"/>
      <c r="D13" s="41"/>
      <c r="E13" s="32"/>
      <c r="F13" s="23"/>
      <c r="G13" s="28"/>
      <c r="H13" s="23"/>
      <c r="I13" s="28"/>
      <c r="J13" s="23"/>
      <c r="K13" s="28"/>
      <c r="L13" s="23"/>
      <c r="M13" s="28"/>
      <c r="N13" s="28"/>
    </row>
    <row r="14" spans="1:15" ht="21.4" customHeight="1" x14ac:dyDescent="0.25">
      <c r="A14" s="2"/>
      <c r="B14" s="19"/>
      <c r="C14" s="19"/>
      <c r="D14" s="41"/>
      <c r="E14" s="32"/>
      <c r="F14" s="23"/>
      <c r="G14" s="32"/>
      <c r="H14" s="23"/>
      <c r="I14" s="28"/>
      <c r="J14" s="23"/>
      <c r="K14" s="28"/>
      <c r="L14" s="23"/>
      <c r="M14" s="28"/>
      <c r="N14" s="28"/>
    </row>
    <row r="15" spans="1:15" x14ac:dyDescent="0.25">
      <c r="A15" s="2"/>
      <c r="B15" s="20"/>
      <c r="C15" s="21"/>
      <c r="D15" s="41"/>
      <c r="E15" s="32"/>
      <c r="L15" s="23"/>
      <c r="N15" s="28"/>
    </row>
    <row r="16" spans="1:15" x14ac:dyDescent="0.25">
      <c r="A16" s="2"/>
      <c r="B16" s="20"/>
      <c r="C16" s="21"/>
      <c r="D16" s="41"/>
      <c r="E16" s="32"/>
      <c r="L16" s="23"/>
      <c r="N16" s="28"/>
    </row>
  </sheetData>
  <autoFilter ref="A1:O11"/>
  <sortState ref="A3:O11">
    <sortCondition descending="1" ref="D3:D11"/>
  </sortState>
  <mergeCells count="1">
    <mergeCell ref="O1:O2"/>
  </mergeCells>
  <phoneticPr fontId="0" type="noConversion"/>
  <printOptions gridLines="1"/>
  <pageMargins left="0" right="0" top="1" bottom="1" header="0.5" footer="0.5"/>
  <pageSetup scale="93" orientation="landscape" r:id="rId1"/>
  <headerFooter alignWithMargins="0">
    <oddHeader>&amp;C&amp;"-,Regular"&amp;28 BULL RIDING STANDINGS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BB</vt:lpstr>
      <vt:lpstr>TR</vt:lpstr>
      <vt:lpstr>BA</vt:lpstr>
      <vt:lpstr>CR</vt:lpstr>
      <vt:lpstr>Ranch Broncs</vt:lpstr>
      <vt:lpstr>SW</vt:lpstr>
      <vt:lpstr>040</vt:lpstr>
      <vt:lpstr>Barrels</vt:lpstr>
      <vt:lpstr>Bulls</vt:lpstr>
      <vt:lpstr>'040'!Print_Area</vt:lpstr>
      <vt:lpstr>BA!Print_Area</vt:lpstr>
      <vt:lpstr>Barrels!Print_Area</vt:lpstr>
      <vt:lpstr>BB!Print_Area</vt:lpstr>
      <vt:lpstr>Bulls!Print_Area</vt:lpstr>
      <vt:lpstr>CR!Print_Area</vt:lpstr>
      <vt:lpstr>'Ranch Broncs'!Print_Area</vt:lpstr>
      <vt:lpstr>SW!Print_Area</vt:lpstr>
      <vt:lpstr>TR!Print_Area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</dc:creator>
  <cp:lastModifiedBy>Hiedi Scoles</cp:lastModifiedBy>
  <cp:lastPrinted>2021-09-12T21:02:05Z</cp:lastPrinted>
  <dcterms:created xsi:type="dcterms:W3CDTF">2001-09-07T20:07:29Z</dcterms:created>
  <dcterms:modified xsi:type="dcterms:W3CDTF">2021-09-24T17:55:27Z</dcterms:modified>
</cp:coreProperties>
</file>