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edi\Pictures\IRA Photos\"/>
    </mc:Choice>
  </mc:AlternateContent>
  <bookViews>
    <workbookView xWindow="0" yWindow="0" windowWidth="20490" windowHeight="7755" tabRatio="601"/>
  </bookViews>
  <sheets>
    <sheet name="SB" sheetId="15" r:id="rId1"/>
    <sheet name="TR" sheetId="9" r:id="rId2"/>
    <sheet name="BA" sheetId="12" r:id="rId3"/>
    <sheet name="CR" sheetId="4" r:id="rId4"/>
    <sheet name="Ranch Broncs" sheetId="14" r:id="rId5"/>
    <sheet name="040" sheetId="13" r:id="rId6"/>
    <sheet name="Barrels" sheetId="10" r:id="rId7"/>
    <sheet name="Bulls" sheetId="3" r:id="rId8"/>
  </sheets>
  <definedNames>
    <definedName name="_xlnm._FilterDatabase" localSheetId="5" hidden="1">'040'!$A$2:$N$13</definedName>
    <definedName name="_xlnm._FilterDatabase" localSheetId="2" hidden="1">BA!$A$1:$N$20</definedName>
    <definedName name="_xlnm._FilterDatabase" localSheetId="7" hidden="1">Bulls!$A$1:$N$11</definedName>
    <definedName name="_xlnm._FilterDatabase" localSheetId="3" hidden="1">CR!$B$3:$N$17</definedName>
    <definedName name="_xlnm._FilterDatabase" localSheetId="0" hidden="1">SB!$A$3:$N$6</definedName>
    <definedName name="_xlnm._FilterDatabase" localSheetId="1" hidden="1">TR!$A$3:$O$32</definedName>
    <definedName name="_xlnm.Print_Area" localSheetId="5">'040'!$A$1:$N$12</definedName>
    <definedName name="_xlnm.Print_Area" localSheetId="2">BA!$A$1:$N$18</definedName>
    <definedName name="_xlnm.Print_Area" localSheetId="6">Barrels!$A$1:$N$18</definedName>
    <definedName name="_xlnm.Print_Area" localSheetId="7">Bulls!$A$1:$N$12</definedName>
    <definedName name="_xlnm.Print_Area" localSheetId="3">CR!$A$1:$N$18</definedName>
    <definedName name="_xlnm.Print_Area" localSheetId="4">'Ranch Broncs'!$A$1:$N$10</definedName>
    <definedName name="_xlnm.Print_Area" localSheetId="0">SB!$A$1:$N$7</definedName>
    <definedName name="_xlnm.Print_Area" localSheetId="1">TR!$A$1:$O$33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5" l="1"/>
  <c r="M7" i="15"/>
  <c r="N34" i="9"/>
  <c r="N33" i="9"/>
  <c r="N12" i="10"/>
  <c r="M13" i="3"/>
  <c r="M12" i="3"/>
  <c r="M19" i="10"/>
  <c r="M18" i="10"/>
  <c r="M12" i="13"/>
  <c r="L12" i="13"/>
  <c r="M10" i="14"/>
  <c r="M18" i="4"/>
  <c r="L18" i="4"/>
  <c r="J18" i="4"/>
  <c r="L7" i="15"/>
  <c r="H12" i="3"/>
  <c r="L18" i="10"/>
  <c r="L12" i="3" l="1"/>
  <c r="J18" i="10"/>
  <c r="J12" i="13"/>
  <c r="L10" i="14"/>
  <c r="K7" i="14"/>
  <c r="J10" i="14"/>
  <c r="M33" i="9"/>
  <c r="K33" i="9"/>
  <c r="J7" i="15"/>
  <c r="H18" i="10" l="1"/>
  <c r="H12" i="13"/>
  <c r="H10" i="14"/>
  <c r="F18" i="4"/>
  <c r="H18" i="4"/>
  <c r="I33" i="9" l="1"/>
  <c r="N17" i="10"/>
  <c r="N16" i="10"/>
  <c r="N15" i="10"/>
  <c r="N14" i="10"/>
  <c r="N13" i="10"/>
  <c r="N11" i="10"/>
  <c r="N10" i="10"/>
  <c r="N9" i="10"/>
  <c r="N8" i="10"/>
  <c r="N7" i="10"/>
  <c r="N6" i="10"/>
  <c r="N5" i="10"/>
  <c r="N4" i="10"/>
  <c r="N3" i="10"/>
  <c r="K4" i="3"/>
  <c r="K6" i="3"/>
  <c r="K8" i="3"/>
  <c r="K5" i="3"/>
  <c r="K7" i="3"/>
  <c r="K9" i="3"/>
  <c r="K3" i="3"/>
  <c r="K10" i="3"/>
  <c r="K11" i="3"/>
  <c r="O3" i="9"/>
  <c r="H7" i="15"/>
  <c r="N5" i="15"/>
  <c r="N6" i="15"/>
  <c r="N4" i="15"/>
  <c r="N3" i="15"/>
  <c r="N4" i="3"/>
  <c r="F12" i="3" l="1"/>
  <c r="F18" i="10"/>
  <c r="F12" i="13"/>
  <c r="F10" i="14"/>
  <c r="N9" i="14"/>
  <c r="N7" i="14"/>
  <c r="N8" i="14"/>
  <c r="N4" i="14"/>
  <c r="N6" i="14"/>
  <c r="N5" i="14"/>
  <c r="N3" i="14"/>
  <c r="N3" i="4"/>
  <c r="F7" i="15"/>
  <c r="O10" i="9"/>
  <c r="O4" i="9"/>
  <c r="O32" i="9"/>
  <c r="O30" i="9"/>
  <c r="O29" i="9"/>
  <c r="O31" i="9"/>
  <c r="O28" i="9"/>
  <c r="O18" i="9"/>
  <c r="O27" i="9"/>
  <c r="O12" i="9"/>
  <c r="O9" i="9"/>
  <c r="O8" i="9"/>
  <c r="O26" i="9"/>
  <c r="O17" i="9"/>
  <c r="O25" i="9"/>
  <c r="O16" i="9"/>
  <c r="O24" i="9"/>
  <c r="O23" i="9"/>
  <c r="O22" i="9"/>
  <c r="O20" i="9"/>
  <c r="O21" i="9"/>
  <c r="O13" i="9"/>
  <c r="O19" i="9"/>
  <c r="O7" i="9"/>
  <c r="O6" i="9"/>
  <c r="O15" i="9"/>
  <c r="O14" i="9"/>
  <c r="O5" i="9"/>
  <c r="G33" i="9"/>
  <c r="M5" i="15" l="1"/>
  <c r="K5" i="15"/>
  <c r="M6" i="15"/>
  <c r="K6" i="15"/>
  <c r="M4" i="15"/>
  <c r="K4" i="15"/>
  <c r="M3" i="15"/>
  <c r="C3" i="15" s="1"/>
  <c r="K3" i="15"/>
  <c r="N17" i="4" l="1"/>
  <c r="M17" i="4"/>
  <c r="K17" i="4"/>
  <c r="C17" i="4"/>
  <c r="C4" i="15" l="1"/>
  <c r="C6" i="15"/>
  <c r="C5" i="15"/>
  <c r="M17" i="10"/>
  <c r="K17" i="10"/>
  <c r="C17" i="10"/>
  <c r="M7" i="14"/>
  <c r="C7" i="14" s="1"/>
  <c r="M9" i="14"/>
  <c r="C9" i="14" s="1"/>
  <c r="N16" i="4"/>
  <c r="N13" i="4"/>
  <c r="M16" i="4"/>
  <c r="M13" i="4"/>
  <c r="K16" i="4"/>
  <c r="K13" i="4"/>
  <c r="C16" i="4"/>
  <c r="C13" i="4"/>
  <c r="N17" i="12"/>
  <c r="M17" i="12"/>
  <c r="K17" i="12"/>
  <c r="C17" i="12"/>
  <c r="N10" i="3" l="1"/>
  <c r="K4" i="10" l="1"/>
  <c r="M13" i="12" l="1"/>
  <c r="K13" i="12"/>
  <c r="N13" i="12"/>
  <c r="M8" i="14" l="1"/>
  <c r="M5" i="14"/>
  <c r="M10" i="3"/>
  <c r="C10" i="3" s="1"/>
  <c r="K4" i="14" l="1"/>
  <c r="K6" i="14"/>
  <c r="K8" i="14"/>
  <c r="K5" i="14"/>
  <c r="M4" i="14"/>
  <c r="C4" i="14" s="1"/>
  <c r="M6" i="14"/>
  <c r="C6" i="14" s="1"/>
  <c r="C8" i="14"/>
  <c r="C5" i="14"/>
  <c r="M3" i="14"/>
  <c r="C3" i="14" s="1"/>
  <c r="K3" i="14"/>
  <c r="N8" i="4" l="1"/>
  <c r="N15" i="4"/>
  <c r="N14" i="4"/>
  <c r="N6" i="4"/>
  <c r="K15" i="4"/>
  <c r="K14" i="4"/>
  <c r="K6" i="4"/>
  <c r="M15" i="4"/>
  <c r="C15" i="4" s="1"/>
  <c r="M14" i="4"/>
  <c r="C14" i="4" s="1"/>
  <c r="M6" i="4"/>
  <c r="C6" i="4" s="1"/>
  <c r="C13" i="12" l="1"/>
  <c r="N5" i="3" l="1"/>
  <c r="N11" i="3"/>
  <c r="N9" i="3"/>
  <c r="N6" i="3"/>
  <c r="N7" i="3"/>
  <c r="N3" i="3"/>
  <c r="N8" i="3"/>
  <c r="K3" i="4" l="1"/>
  <c r="M3" i="4"/>
  <c r="M9" i="3" l="1"/>
  <c r="C9" i="3" s="1"/>
  <c r="N6" i="13" l="1"/>
  <c r="N8" i="13"/>
  <c r="N9" i="13"/>
  <c r="N4" i="13"/>
  <c r="N7" i="13"/>
  <c r="N11" i="13"/>
  <c r="N10" i="13"/>
  <c r="N5" i="13"/>
  <c r="N3" i="13"/>
  <c r="N4" i="4" l="1"/>
  <c r="N7" i="4"/>
  <c r="N9" i="4"/>
  <c r="N10" i="4"/>
  <c r="N5" i="4"/>
  <c r="N12" i="4"/>
  <c r="N11" i="4"/>
  <c r="N5" i="12"/>
  <c r="N3" i="12"/>
  <c r="N6" i="12"/>
  <c r="N10" i="12"/>
  <c r="N9" i="12"/>
  <c r="N15" i="12"/>
  <c r="N4" i="12"/>
  <c r="N16" i="12"/>
  <c r="N8" i="12"/>
  <c r="N14" i="12"/>
  <c r="N12" i="12"/>
  <c r="N11" i="12"/>
  <c r="N7" i="12"/>
  <c r="M8" i="13" l="1"/>
  <c r="M6" i="13"/>
  <c r="M9" i="13"/>
  <c r="M4" i="13"/>
  <c r="M7" i="13"/>
  <c r="M11" i="13"/>
  <c r="M10" i="13"/>
  <c r="M5" i="13"/>
  <c r="M3" i="13"/>
  <c r="K8" i="13"/>
  <c r="K6" i="13"/>
  <c r="K9" i="13"/>
  <c r="K4" i="13"/>
  <c r="K7" i="13"/>
  <c r="K11" i="13"/>
  <c r="K10" i="13"/>
  <c r="K5" i="13"/>
  <c r="K3" i="13"/>
  <c r="M5" i="12" l="1"/>
  <c r="M3" i="12"/>
  <c r="M6" i="12"/>
  <c r="M4" i="12"/>
  <c r="M10" i="12"/>
  <c r="M9" i="12"/>
  <c r="M15" i="12"/>
  <c r="M16" i="12"/>
  <c r="M11" i="12"/>
  <c r="M8" i="12"/>
  <c r="M12" i="12"/>
  <c r="M14" i="12"/>
  <c r="C14" i="12" s="1"/>
  <c r="M7" i="12"/>
  <c r="K5" i="12"/>
  <c r="K3" i="12"/>
  <c r="K6" i="12"/>
  <c r="K4" i="12"/>
  <c r="K10" i="12"/>
  <c r="K9" i="12"/>
  <c r="K15" i="12"/>
  <c r="K16" i="12"/>
  <c r="K11" i="12"/>
  <c r="K8" i="12"/>
  <c r="K12" i="12"/>
  <c r="K14" i="12"/>
  <c r="K7" i="12"/>
  <c r="N10" i="9"/>
  <c r="D10" i="9" s="1"/>
  <c r="N14" i="9"/>
  <c r="D14" i="9" s="1"/>
  <c r="N4" i="9"/>
  <c r="D4" i="9" s="1"/>
  <c r="N15" i="9"/>
  <c r="D15" i="9" s="1"/>
  <c r="N23" i="9"/>
  <c r="D23" i="9" s="1"/>
  <c r="N19" i="9"/>
  <c r="N8" i="9"/>
  <c r="D8" i="9" s="1"/>
  <c r="N9" i="9"/>
  <c r="D9" i="9" s="1"/>
  <c r="N22" i="9"/>
  <c r="D22" i="9" s="1"/>
  <c r="N25" i="9"/>
  <c r="D25" i="9" s="1"/>
  <c r="N18" i="9"/>
  <c r="D18" i="9" s="1"/>
  <c r="N31" i="9"/>
  <c r="D31" i="9" s="1"/>
  <c r="N16" i="9"/>
  <c r="D16" i="9" s="1"/>
  <c r="N5" i="9"/>
  <c r="D5" i="9" s="1"/>
  <c r="N13" i="9"/>
  <c r="D13" i="9" s="1"/>
  <c r="N24" i="9"/>
  <c r="D24" i="9" s="1"/>
  <c r="N6" i="9"/>
  <c r="D6" i="9" s="1"/>
  <c r="N12" i="9"/>
  <c r="N20" i="9"/>
  <c r="D20" i="9" s="1"/>
  <c r="N27" i="9"/>
  <c r="D27" i="9" s="1"/>
  <c r="N29" i="9"/>
  <c r="D29" i="9" s="1"/>
  <c r="N28" i="9"/>
  <c r="N11" i="9"/>
  <c r="D11" i="9" s="1"/>
  <c r="N17" i="9"/>
  <c r="D17" i="9" s="1"/>
  <c r="N26" i="9"/>
  <c r="D26" i="9" s="1"/>
  <c r="N7" i="9"/>
  <c r="D7" i="9" s="1"/>
  <c r="N30" i="9"/>
  <c r="D30" i="9" s="1"/>
  <c r="N32" i="9"/>
  <c r="D32" i="9" s="1"/>
  <c r="N21" i="9"/>
  <c r="D21" i="9" s="1"/>
  <c r="L10" i="9"/>
  <c r="L14" i="9"/>
  <c r="L4" i="9"/>
  <c r="L15" i="9"/>
  <c r="L23" i="9"/>
  <c r="L19" i="9"/>
  <c r="L8" i="9"/>
  <c r="L9" i="9"/>
  <c r="L22" i="9"/>
  <c r="L25" i="9"/>
  <c r="L18" i="9"/>
  <c r="L31" i="9"/>
  <c r="L16" i="9"/>
  <c r="L5" i="9"/>
  <c r="L13" i="9"/>
  <c r="L24" i="9"/>
  <c r="L6" i="9"/>
  <c r="L12" i="9"/>
  <c r="L20" i="9"/>
  <c r="L27" i="9"/>
  <c r="L29" i="9"/>
  <c r="L28" i="9"/>
  <c r="L11" i="9"/>
  <c r="L17" i="9"/>
  <c r="L26" i="9"/>
  <c r="L7" i="9"/>
  <c r="L30" i="9"/>
  <c r="L32" i="9"/>
  <c r="L21" i="9"/>
  <c r="L3" i="9"/>
  <c r="M4" i="4"/>
  <c r="M10" i="4"/>
  <c r="M7" i="4"/>
  <c r="M9" i="4"/>
  <c r="M5" i="4"/>
  <c r="M12" i="4"/>
  <c r="M8" i="4"/>
  <c r="M11" i="4"/>
  <c r="K4" i="4"/>
  <c r="K10" i="4"/>
  <c r="K7" i="4"/>
  <c r="K9" i="4"/>
  <c r="K5" i="4"/>
  <c r="K12" i="4"/>
  <c r="K8" i="4"/>
  <c r="K11" i="4"/>
  <c r="D12" i="9" l="1"/>
  <c r="K11" i="10"/>
  <c r="K16" i="10"/>
  <c r="K15" i="10"/>
  <c r="K13" i="10"/>
  <c r="K14" i="10"/>
  <c r="K5" i="10"/>
  <c r="K10" i="10"/>
  <c r="K12" i="10"/>
  <c r="K7" i="10"/>
  <c r="K6" i="10"/>
  <c r="K9" i="10"/>
  <c r="K8" i="10"/>
  <c r="M5" i="3" l="1"/>
  <c r="C5" i="3" s="1"/>
  <c r="M4" i="3" l="1"/>
  <c r="C4" i="3" s="1"/>
  <c r="M7" i="3"/>
  <c r="C7" i="3" s="1"/>
  <c r="M3" i="3"/>
  <c r="C3" i="3" s="1"/>
  <c r="M8" i="3"/>
  <c r="C8" i="3" s="1"/>
  <c r="M6" i="3"/>
  <c r="C6" i="3" s="1"/>
  <c r="M11" i="3"/>
  <c r="C11" i="3" s="1"/>
  <c r="N3" i="9"/>
  <c r="K3" i="10"/>
  <c r="M3" i="10"/>
  <c r="C3" i="10" s="1"/>
  <c r="M9" i="10"/>
  <c r="M8" i="10"/>
  <c r="C8" i="10" s="1"/>
  <c r="M5" i="10"/>
  <c r="C5" i="10" s="1"/>
  <c r="M13" i="10"/>
  <c r="M11" i="10"/>
  <c r="M10" i="10"/>
  <c r="M12" i="10"/>
  <c r="M6" i="10"/>
  <c r="C6" i="10" s="1"/>
  <c r="M4" i="10"/>
  <c r="C4" i="10" s="1"/>
  <c r="M7" i="10"/>
  <c r="C7" i="10" s="1"/>
  <c r="M16" i="10"/>
  <c r="M15" i="10"/>
  <c r="M14" i="10"/>
  <c r="C3" i="12"/>
  <c r="C7" i="12"/>
  <c r="C9" i="12"/>
  <c r="C15" i="12"/>
  <c r="C12" i="12"/>
  <c r="C6" i="12"/>
  <c r="C5" i="12"/>
  <c r="C8" i="12"/>
  <c r="C16" i="12"/>
  <c r="C11" i="12"/>
  <c r="C4" i="12"/>
  <c r="C10" i="12"/>
  <c r="F18" i="12"/>
  <c r="H18" i="12"/>
  <c r="J18" i="12"/>
  <c r="L18" i="12"/>
  <c r="C3" i="13"/>
  <c r="C6" i="13"/>
  <c r="C4" i="13"/>
  <c r="C8" i="13"/>
  <c r="C7" i="13"/>
  <c r="C9" i="13"/>
  <c r="C10" i="13"/>
  <c r="C5" i="13"/>
  <c r="C11" i="13"/>
  <c r="C9" i="4"/>
  <c r="C8" i="4"/>
  <c r="C12" i="4"/>
  <c r="C3" i="4"/>
  <c r="C7" i="4"/>
  <c r="C10" i="4"/>
  <c r="C5" i="4"/>
  <c r="C4" i="4"/>
  <c r="C11" i="4"/>
  <c r="D3" i="9" l="1"/>
  <c r="M18" i="12"/>
</calcChain>
</file>

<file path=xl/sharedStrings.xml><?xml version="1.0" encoding="utf-8"?>
<sst xmlns="http://schemas.openxmlformats.org/spreadsheetml/2006/main" count="394" uniqueCount="152">
  <si>
    <t>Winnings</t>
  </si>
  <si>
    <t>Score</t>
  </si>
  <si>
    <t>Average</t>
  </si>
  <si>
    <t>CALF ROPING</t>
  </si>
  <si>
    <t>Total</t>
  </si>
  <si>
    <t>Season</t>
  </si>
  <si>
    <t>1st Go</t>
  </si>
  <si>
    <t>2nd Go</t>
  </si>
  <si>
    <t>3rd Go</t>
  </si>
  <si>
    <t>on 3</t>
  </si>
  <si>
    <t>Finals</t>
  </si>
  <si>
    <t>0/40 CALF ROPING</t>
  </si>
  <si>
    <t>BREAKAWAY</t>
  </si>
  <si>
    <t>BARREL RACING</t>
  </si>
  <si>
    <t>TEAM ROPING</t>
  </si>
  <si>
    <t>BULL RIDING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</si>
  <si>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</si>
  <si>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</si>
  <si>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</si>
  <si>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</si>
  <si>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</si>
  <si>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</si>
  <si>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</si>
  <si>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</si>
  <si>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</si>
  <si>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</si>
  <si>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</si>
  <si>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</si>
  <si>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</si>
  <si>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</si>
  <si>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</si>
  <si>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</si>
  <si>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</si>
  <si>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</si>
  <si>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</si>
  <si>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</si>
  <si>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</si>
  <si>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</si>
  <si>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</si>
  <si>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</si>
  <si>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</si>
  <si>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</si>
  <si>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</si>
  <si>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</si>
  <si>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</si>
  <si>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Bill Riley</t>
  </si>
  <si>
    <t>John Phillips</t>
  </si>
  <si>
    <t>Standing</t>
  </si>
  <si>
    <t>Tannor Schuldt</t>
  </si>
  <si>
    <t>Eric Critten</t>
  </si>
  <si>
    <t>Carl Fordyce</t>
  </si>
  <si>
    <t>Place</t>
  </si>
  <si>
    <t>Catch Count</t>
  </si>
  <si>
    <t>Ride Count</t>
  </si>
  <si>
    <t>Count</t>
  </si>
  <si>
    <t>Curtis Eickemeyer</t>
  </si>
  <si>
    <t>Bobby Jeanes</t>
  </si>
  <si>
    <t>Clint Tatum</t>
  </si>
  <si>
    <t>Chad Day</t>
  </si>
  <si>
    <t>Marty Baker</t>
  </si>
  <si>
    <t>Buck Sells</t>
  </si>
  <si>
    <t>Rich Baker</t>
  </si>
  <si>
    <t>Jennifer Sells</t>
  </si>
  <si>
    <t>Shanie Adams</t>
  </si>
  <si>
    <t>Chance Johnson</t>
  </si>
  <si>
    <t>Dallas Klein</t>
  </si>
  <si>
    <t>Brandi Moore</t>
  </si>
  <si>
    <t>Team</t>
  </si>
  <si>
    <t>24</t>
  </si>
  <si>
    <t>Donnie McNeece</t>
  </si>
  <si>
    <t>David Kenyon</t>
  </si>
  <si>
    <t>Josey Miller</t>
  </si>
  <si>
    <t>Dusty Goes</t>
  </si>
  <si>
    <t>Stacey Kenyon</t>
  </si>
  <si>
    <t>Bailie Schuldt</t>
  </si>
  <si>
    <t>Kassie Adams</t>
  </si>
  <si>
    <t>Micah Edwards</t>
  </si>
  <si>
    <t>Heather Fenton</t>
  </si>
  <si>
    <t>Kelly Cook</t>
  </si>
  <si>
    <t>Trey Johnson</t>
  </si>
  <si>
    <t>Cooper Williams</t>
  </si>
  <si>
    <t>Gabriel Edwards</t>
  </si>
  <si>
    <t>Jarrett Oestmann</t>
  </si>
  <si>
    <t>Brandon Sells</t>
  </si>
  <si>
    <t>Darin Martin</t>
  </si>
  <si>
    <t>Blake Moore</t>
  </si>
  <si>
    <t>Trey Hill</t>
  </si>
  <si>
    <t>David Ulch</t>
  </si>
  <si>
    <t>RANCH BRONCS</t>
  </si>
  <si>
    <t>Total Winnings</t>
  </si>
  <si>
    <t>2022 IRA Finals</t>
  </si>
  <si>
    <t>Kellon Clark</t>
  </si>
  <si>
    <t>Chad Chambers</t>
  </si>
  <si>
    <t>Kent Joy</t>
  </si>
  <si>
    <t>Jim Huettner</t>
  </si>
  <si>
    <t>Stephanie Miller</t>
  </si>
  <si>
    <t>Scott Blum</t>
  </si>
  <si>
    <t>Casy Tharp</t>
  </si>
  <si>
    <t>Colton Spidle</t>
  </si>
  <si>
    <t>Trent Schuldt</t>
  </si>
  <si>
    <t>Brandon Vaske</t>
  </si>
  <si>
    <t>Mark Tharp</t>
  </si>
  <si>
    <t>Livvie Eissens</t>
  </si>
  <si>
    <t>Nick Crouse</t>
  </si>
  <si>
    <t>Zoe Tunks</t>
  </si>
  <si>
    <t>Brody Miller</t>
  </si>
  <si>
    <t>Ashton Joy</t>
  </si>
  <si>
    <t>Heidi Bindl</t>
  </si>
  <si>
    <t>Brooke Bindl</t>
  </si>
  <si>
    <t>River Hamaker</t>
  </si>
  <si>
    <t>Molly Heese</t>
  </si>
  <si>
    <t>Brody Tunks</t>
  </si>
  <si>
    <t>Henry Hatfield</t>
  </si>
  <si>
    <t>Blake Eliason</t>
  </si>
  <si>
    <t>Tommy Mothershead</t>
  </si>
  <si>
    <t>Osten Blevins</t>
  </si>
  <si>
    <t>Malachi Schroeder</t>
  </si>
  <si>
    <t>Dillion Horton</t>
  </si>
  <si>
    <t>Nathan Miller</t>
  </si>
  <si>
    <t>Garrett Kelley</t>
  </si>
  <si>
    <t>Denise Storm</t>
  </si>
  <si>
    <t>Lisa Luther</t>
  </si>
  <si>
    <t>Lauren Strough</t>
  </si>
  <si>
    <t>Kristen Gordon</t>
  </si>
  <si>
    <t>Elie Soukup</t>
  </si>
  <si>
    <t>Brodie Miller</t>
  </si>
  <si>
    <t>Camy Gheer</t>
  </si>
  <si>
    <t>Meredith Evans</t>
  </si>
  <si>
    <t>Grace Hartweg</t>
  </si>
  <si>
    <t>Jodie Greig</t>
  </si>
  <si>
    <t>Dustin Sargent</t>
  </si>
  <si>
    <t>Trey HIll</t>
  </si>
  <si>
    <t>Connor Moore</t>
  </si>
  <si>
    <t>Jacob Hanks</t>
  </si>
  <si>
    <t>Dylan Flowers</t>
  </si>
  <si>
    <t>SADDLE BRONC</t>
  </si>
  <si>
    <t>Chase Gabriel</t>
  </si>
  <si>
    <t>Brody Patterson</t>
  </si>
  <si>
    <t>Chasen Kiefer</t>
  </si>
  <si>
    <t>Colt Spidel</t>
  </si>
  <si>
    <t>Danae Dreckman</t>
  </si>
  <si>
    <t>72</t>
  </si>
  <si>
    <t>74</t>
  </si>
  <si>
    <t>59</t>
  </si>
  <si>
    <t>79</t>
  </si>
  <si>
    <t>payouts</t>
  </si>
  <si>
    <t>Payout</t>
  </si>
  <si>
    <t>payout</t>
  </si>
  <si>
    <t>69</t>
  </si>
  <si>
    <t>no qualified</t>
  </si>
  <si>
    <t>holes to pay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</si>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</sst>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8" fontId="6" fillId="0" borderId="0" xfId="0" applyNumberFormat="1" applyFont="1" applyFill="1"/>
    <xf numFmtId="2" fontId="6" fillId="0" borderId="0" xfId="0" applyNumberFormat="1" applyFont="1" applyFill="1"/>
    <xf numFmtId="49" fontId="6" fillId="0" borderId="0" xfId="0" applyNumberFormat="1" applyFont="1" applyFill="1"/>
    <xf numFmtId="44" fontId="6" fillId="0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8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Fill="1"/>
    <xf numFmtId="8" fontId="2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49" fontId="2" fillId="0" borderId="0" xfId="0" applyNumberFormat="1" applyFont="1" applyFill="1"/>
    <xf numFmtId="2" fontId="2" fillId="0" borderId="0" xfId="0" applyNumberFormat="1" applyFont="1" applyFill="1"/>
    <xf numFmtId="1" fontId="2" fillId="0" borderId="0" xfId="0" applyNumberFormat="1" applyFont="1" applyFill="1"/>
    <xf numFmtId="49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44" fontId="2" fillId="0" borderId="0" xfId="0" applyNumberFormat="1" applyFont="1" applyFill="1"/>
    <xf numFmtId="44" fontId="2" fillId="0" borderId="0" xfId="1" applyFont="1" applyFill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44" fontId="7" fillId="0" borderId="0" xfId="1" applyFont="1" applyFill="1" applyAlignment="1">
      <alignment horizontal="center"/>
    </xf>
    <xf numFmtId="0" fontId="7" fillId="0" borderId="0" xfId="0" applyFont="1" applyFill="1" applyAlignment="1">
      <alignment wrapText="1"/>
    </xf>
    <xf numFmtId="8" fontId="7" fillId="0" borderId="0" xfId="1" applyNumberFormat="1" applyFont="1" applyFill="1" applyAlignment="1">
      <alignment horizontal="center"/>
    </xf>
    <xf numFmtId="8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49" fontId="7" fillId="0" borderId="0" xfId="0" applyNumberFormat="1" applyFont="1" applyFill="1"/>
    <xf numFmtId="44" fontId="7" fillId="0" borderId="0" xfId="1" applyFont="1" applyFill="1"/>
    <xf numFmtId="44" fontId="2" fillId="0" borderId="0" xfId="1" applyFont="1" applyFill="1"/>
    <xf numFmtId="8" fontId="2" fillId="0" borderId="0" xfId="0" applyNumberFormat="1" applyFont="1" applyFill="1"/>
    <xf numFmtId="166" fontId="2" fillId="0" borderId="0" xfId="0" applyNumberFormat="1" applyFont="1" applyFill="1"/>
    <xf numFmtId="0" fontId="7" fillId="0" borderId="0" xfId="0" applyFont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49" fontId="7" fillId="0" borderId="0" xfId="1" applyNumberFormat="1" applyFont="1" applyFill="1" applyAlignment="1">
      <alignment horizontal="center"/>
    </xf>
    <xf numFmtId="49" fontId="7" fillId="0" borderId="0" xfId="1" applyNumberFormat="1" applyFont="1" applyFill="1"/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8" fontId="6" fillId="0" borderId="0" xfId="1" applyNumberFormat="1" applyFont="1" applyFill="1"/>
    <xf numFmtId="49" fontId="12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4" fillId="0" borderId="0" xfId="0" applyFont="1" applyFill="1"/>
    <xf numFmtId="0" fontId="15" fillId="0" borderId="0" xfId="0" applyFont="1" applyAlignment="1">
      <alignment horizontal="center"/>
    </xf>
    <xf numFmtId="8" fontId="12" fillId="0" borderId="0" xfId="1" applyNumberFormat="1" applyFont="1" applyFill="1" applyAlignment="1">
      <alignment horizontal="center"/>
    </xf>
    <xf numFmtId="8" fontId="1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8" fontId="12" fillId="0" borderId="1" xfId="1" applyNumberFormat="1" applyFont="1" applyFill="1" applyBorder="1" applyAlignment="1">
      <alignment horizontal="center"/>
    </xf>
    <xf numFmtId="8" fontId="12" fillId="0" borderId="1" xfId="0" applyNumberFormat="1" applyFont="1" applyBorder="1" applyAlignment="1">
      <alignment horizontal="center"/>
    </xf>
    <xf numFmtId="8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8" fontId="17" fillId="0" borderId="1" xfId="0" applyNumberFormat="1" applyFont="1" applyBorder="1" applyAlignment="1">
      <alignment horizontal="center"/>
    </xf>
    <xf numFmtId="0" fontId="6" fillId="0" borderId="0" xfId="1" applyNumberFormat="1" applyFont="1" applyFill="1"/>
    <xf numFmtId="0" fontId="7" fillId="0" borderId="0" xfId="1" applyNumberFormat="1" applyFont="1" applyFill="1"/>
    <xf numFmtId="0" fontId="7" fillId="0" borderId="0" xfId="0" applyNumberFormat="1" applyFont="1" applyFill="1"/>
    <xf numFmtId="44" fontId="5" fillId="0" borderId="0" xfId="1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8" fontId="2" fillId="2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8" fontId="2" fillId="3" borderId="1" xfId="0" applyNumberFormat="1" applyFont="1" applyFill="1" applyBorder="1" applyAlignment="1">
      <alignment horizontal="center"/>
    </xf>
    <xf numFmtId="8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8" fontId="2" fillId="4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8" fontId="2" fillId="5" borderId="1" xfId="1" applyNumberFormat="1" applyFont="1" applyFill="1" applyBorder="1" applyAlignment="1">
      <alignment horizontal="center"/>
    </xf>
    <xf numFmtId="8" fontId="2" fillId="6" borderId="1" xfId="1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8" fontId="2" fillId="5" borderId="1" xfId="0" applyNumberFormat="1" applyFont="1" applyFill="1" applyBorder="1" applyAlignment="1">
      <alignment horizontal="center"/>
    </xf>
    <xf numFmtId="8" fontId="2" fillId="4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8" fontId="16" fillId="0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5" borderId="1" xfId="0" applyNumberFormat="1" applyFont="1" applyFill="1" applyBorder="1"/>
    <xf numFmtId="0" fontId="4" fillId="5" borderId="1" xfId="0" applyFont="1" applyFill="1" applyBorder="1"/>
    <xf numFmtId="0" fontId="4" fillId="4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8" fontId="7" fillId="0" borderId="1" xfId="1" applyNumberFormat="1" applyFont="1" applyFill="1" applyBorder="1" applyAlignment="1">
      <alignment horizontal="center"/>
    </xf>
    <xf numFmtId="0" fontId="7" fillId="0" borderId="1" xfId="0" applyFont="1" applyFill="1" applyBorder="1"/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8" fontId="7" fillId="5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6" fontId="7" fillId="6" borderId="1" xfId="0" applyNumberFormat="1" applyFont="1" applyFill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66" fontId="7" fillId="7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8" fontId="7" fillId="3" borderId="1" xfId="0" applyNumberFormat="1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8" fontId="7" fillId="4" borderId="1" xfId="1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right"/>
    </xf>
    <xf numFmtId="8" fontId="10" fillId="4" borderId="1" xfId="0" applyNumberFormat="1" applyFont="1" applyFill="1" applyBorder="1" applyAlignment="1">
      <alignment horizontal="right"/>
    </xf>
    <xf numFmtId="1" fontId="10" fillId="5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/>
    </xf>
    <xf numFmtId="8" fontId="10" fillId="2" borderId="1" xfId="0" applyNumberFormat="1" applyFont="1" applyFill="1" applyBorder="1" applyAlignment="1">
      <alignment horizontal="right"/>
    </xf>
    <xf numFmtId="44" fontId="10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44" fontId="10" fillId="6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8" fontId="6" fillId="0" borderId="1" xfId="1" applyNumberFormat="1" applyFont="1" applyFill="1" applyBorder="1" applyAlignment="1">
      <alignment horizontal="center"/>
    </xf>
    <xf numFmtId="8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8" fontId="6" fillId="4" borderId="1" xfId="0" applyNumberFormat="1" applyFont="1" applyFill="1" applyBorder="1"/>
    <xf numFmtId="8" fontId="6" fillId="4" borderId="1" xfId="1" applyNumberFormat="1" applyFont="1" applyFill="1" applyBorder="1" applyAlignment="1">
      <alignment horizontal="center"/>
    </xf>
    <xf numFmtId="44" fontId="6" fillId="4" borderId="1" xfId="1" applyFont="1" applyFill="1" applyBorder="1"/>
    <xf numFmtId="44" fontId="7" fillId="5" borderId="1" xfId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/>
    </xf>
    <xf numFmtId="8" fontId="6" fillId="5" borderId="1" xfId="1" applyNumberFormat="1" applyFont="1" applyFill="1" applyBorder="1" applyAlignment="1">
      <alignment horizontal="center"/>
    </xf>
    <xf numFmtId="8" fontId="6" fillId="5" borderId="1" xfId="0" applyNumberFormat="1" applyFont="1" applyFill="1" applyBorder="1"/>
    <xf numFmtId="44" fontId="6" fillId="5" borderId="1" xfId="1" applyFont="1" applyFill="1" applyBorder="1"/>
    <xf numFmtId="166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6" fontId="2" fillId="6" borderId="1" xfId="0" applyNumberFormat="1" applyFont="1" applyFill="1" applyBorder="1" applyAlignment="1">
      <alignment horizontal="center"/>
    </xf>
    <xf numFmtId="44" fontId="2" fillId="5" borderId="1" xfId="1" applyFont="1" applyFill="1" applyBorder="1"/>
    <xf numFmtId="2" fontId="10" fillId="5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right"/>
    </xf>
    <xf numFmtId="44" fontId="10" fillId="5" borderId="1" xfId="0" applyNumberFormat="1" applyFont="1" applyFill="1" applyBorder="1" applyAlignment="1">
      <alignment horizontal="right"/>
    </xf>
    <xf numFmtId="1" fontId="10" fillId="7" borderId="1" xfId="0" applyNumberFormat="1" applyFon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right"/>
    </xf>
    <xf numFmtId="8" fontId="10" fillId="7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166" fontId="6" fillId="7" borderId="1" xfId="0" applyNumberFormat="1" applyFont="1" applyFill="1" applyBorder="1" applyAlignment="1">
      <alignment horizontal="center"/>
    </xf>
    <xf numFmtId="8" fontId="6" fillId="7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/>
    <xf numFmtId="8" fontId="6" fillId="7" borderId="1" xfId="0" applyNumberFormat="1" applyFont="1" applyFill="1" applyBorder="1"/>
    <xf numFmtId="0" fontId="6" fillId="7" borderId="1" xfId="0" applyFont="1" applyFill="1" applyBorder="1"/>
    <xf numFmtId="166" fontId="6" fillId="6" borderId="1" xfId="0" applyNumberFormat="1" applyFont="1" applyFill="1" applyBorder="1" applyAlignment="1">
      <alignment horizontal="center"/>
    </xf>
    <xf numFmtId="8" fontId="6" fillId="6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/>
    <xf numFmtId="8" fontId="6" fillId="6" borderId="1" xfId="0" applyNumberFormat="1" applyFont="1" applyFill="1" applyBorder="1"/>
    <xf numFmtId="0" fontId="6" fillId="6" borderId="1" xfId="0" applyFont="1" applyFill="1" applyBorder="1"/>
    <xf numFmtId="2" fontId="6" fillId="5" borderId="1" xfId="0" applyNumberFormat="1" applyFont="1" applyFill="1" applyBorder="1"/>
    <xf numFmtId="2" fontId="6" fillId="5" borderId="1" xfId="0" applyNumberFormat="1" applyFont="1" applyFill="1" applyBorder="1" applyAlignment="1">
      <alignment horizontal="center"/>
    </xf>
    <xf numFmtId="44" fontId="7" fillId="6" borderId="1" xfId="1" applyFont="1" applyFill="1" applyBorder="1" applyAlignment="1">
      <alignment horizontal="center"/>
    </xf>
    <xf numFmtId="2" fontId="2" fillId="6" borderId="1" xfId="0" applyNumberFormat="1" applyFont="1" applyFill="1" applyBorder="1"/>
    <xf numFmtId="44" fontId="2" fillId="6" borderId="1" xfId="1" applyFont="1" applyFill="1" applyBorder="1"/>
    <xf numFmtId="44" fontId="7" fillId="7" borderId="1" xfId="1" applyFont="1" applyFill="1" applyBorder="1" applyAlignment="1">
      <alignment horizontal="center"/>
    </xf>
    <xf numFmtId="166" fontId="2" fillId="7" borderId="1" xfId="0" applyNumberFormat="1" applyFont="1" applyFill="1" applyBorder="1" applyAlignment="1">
      <alignment horizontal="center"/>
    </xf>
    <xf numFmtId="8" fontId="2" fillId="7" borderId="1" xfId="1" applyNumberFormat="1" applyFont="1" applyFill="1" applyBorder="1" applyAlignment="1">
      <alignment horizontal="center"/>
    </xf>
    <xf numFmtId="166" fontId="2" fillId="7" borderId="1" xfId="0" applyNumberFormat="1" applyFont="1" applyFill="1" applyBorder="1"/>
    <xf numFmtId="0" fontId="2" fillId="7" borderId="1" xfId="0" applyFont="1" applyFill="1" applyBorder="1"/>
    <xf numFmtId="49" fontId="7" fillId="0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7" fillId="7" borderId="1" xfId="1" applyFont="1" applyFill="1" applyBorder="1"/>
    <xf numFmtId="44" fontId="7" fillId="0" borderId="0" xfId="1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8" fontId="7" fillId="0" borderId="0" xfId="1" applyNumberFormat="1" applyFont="1" applyFill="1" applyAlignment="1">
      <alignment horizontal="right"/>
    </xf>
    <xf numFmtId="44" fontId="7" fillId="5" borderId="1" xfId="1" applyFont="1" applyFill="1" applyBorder="1"/>
    <xf numFmtId="49" fontId="7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44" fontId="2" fillId="0" borderId="0" xfId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L12" sqref="L12"/>
    </sheetView>
  </sheetViews>
  <sheetFormatPr defaultRowHeight="15.75" x14ac:dyDescent="0.25"/>
  <cols>
    <col min="1" max="1" width="9.85546875" style="28" customWidth="1"/>
    <col min="2" max="2" width="19.28515625" style="1" bestFit="1" customWidth="1"/>
    <col min="3" max="3" width="13.28515625" style="1" bestFit="1" customWidth="1"/>
    <col min="4" max="4" width="11.5703125" style="1" customWidth="1"/>
    <col min="5" max="5" width="13.140625" style="27" bestFit="1" customWidth="1"/>
    <col min="6" max="6" width="10.5703125" style="1" bestFit="1" customWidth="1"/>
    <col min="7" max="7" width="8" style="27" bestFit="1" customWidth="1"/>
    <col min="8" max="8" width="10.5703125" style="1" bestFit="1" customWidth="1"/>
    <col min="9" max="9" width="8.140625" style="28" bestFit="1" customWidth="1"/>
    <col min="10" max="10" width="10.5703125" style="1" bestFit="1" customWidth="1"/>
    <col min="11" max="11" width="9.85546875" style="21" bestFit="1" customWidth="1"/>
    <col min="12" max="12" width="10.5703125" style="1" bestFit="1" customWidth="1"/>
    <col min="13" max="13" width="12.140625" style="1" bestFit="1" customWidth="1"/>
    <col min="14" max="14" width="11.28515625" style="15" customWidth="1"/>
  </cols>
  <sheetData>
    <row r="1" spans="1:14" ht="31.5" x14ac:dyDescent="0.25">
      <c r="A1" s="77" t="s">
        <v>51</v>
      </c>
      <c r="B1" s="78" t="s">
        <v>135</v>
      </c>
      <c r="C1" s="78" t="s">
        <v>0</v>
      </c>
      <c r="D1" s="78" t="s">
        <v>0</v>
      </c>
      <c r="E1" s="79" t="s">
        <v>1</v>
      </c>
      <c r="F1" s="78" t="s">
        <v>0</v>
      </c>
      <c r="G1" s="79" t="s">
        <v>1</v>
      </c>
      <c r="H1" s="78" t="s">
        <v>0</v>
      </c>
      <c r="I1" s="77" t="s">
        <v>1</v>
      </c>
      <c r="J1" s="78" t="s">
        <v>0</v>
      </c>
      <c r="K1" s="80" t="s">
        <v>2</v>
      </c>
      <c r="L1" s="78" t="s">
        <v>0</v>
      </c>
      <c r="M1" s="78" t="s">
        <v>0</v>
      </c>
      <c r="N1" s="81" t="s">
        <v>53</v>
      </c>
    </row>
    <row r="2" spans="1:14" x14ac:dyDescent="0.25">
      <c r="A2" s="77"/>
      <c r="B2" s="78" t="s">
        <v>90</v>
      </c>
      <c r="C2" s="78" t="s">
        <v>4</v>
      </c>
      <c r="D2" s="78" t="s">
        <v>5</v>
      </c>
      <c r="E2" s="230" t="s">
        <v>6</v>
      </c>
      <c r="F2" s="231" t="s">
        <v>6</v>
      </c>
      <c r="G2" s="233" t="s">
        <v>7</v>
      </c>
      <c r="H2" s="234" t="s">
        <v>7</v>
      </c>
      <c r="I2" s="107" t="s">
        <v>8</v>
      </c>
      <c r="J2" s="116" t="s">
        <v>8</v>
      </c>
      <c r="K2" s="232" t="s">
        <v>9</v>
      </c>
      <c r="L2" s="118" t="s">
        <v>2</v>
      </c>
      <c r="M2" s="78" t="s">
        <v>10</v>
      </c>
      <c r="N2" s="81"/>
    </row>
    <row r="3" spans="1:14" x14ac:dyDescent="0.25">
      <c r="A3" s="82" t="s">
        <v>16</v>
      </c>
      <c r="B3" s="87" t="s">
        <v>136</v>
      </c>
      <c r="C3" s="88">
        <f>SUM(D3+M3)</f>
        <v>5208.29</v>
      </c>
      <c r="D3" s="88">
        <v>4345.33</v>
      </c>
      <c r="E3" s="198"/>
      <c r="F3" s="199"/>
      <c r="G3" s="172">
        <v>68</v>
      </c>
      <c r="H3" s="173">
        <v>353.76</v>
      </c>
      <c r="I3" s="165">
        <v>67</v>
      </c>
      <c r="J3" s="194">
        <v>235.84</v>
      </c>
      <c r="K3" s="163">
        <f>E3+G3+I3</f>
        <v>135</v>
      </c>
      <c r="L3" s="164">
        <v>273.36</v>
      </c>
      <c r="M3" s="59">
        <f>SUM(F3+H3+J3+L3)</f>
        <v>862.96</v>
      </c>
      <c r="N3" s="60">
        <f>COUNTA(E3,G3,I3)</f>
        <v>2</v>
      </c>
    </row>
    <row r="4" spans="1:14" x14ac:dyDescent="0.25">
      <c r="A4" s="83">
        <v>2</v>
      </c>
      <c r="B4" s="83" t="s">
        <v>137</v>
      </c>
      <c r="C4" s="84">
        <f>SUM(D4+M4)</f>
        <v>2098.1000000000004</v>
      </c>
      <c r="D4" s="86">
        <v>1368.14</v>
      </c>
      <c r="E4" s="198">
        <v>61</v>
      </c>
      <c r="F4" s="199">
        <v>589.6</v>
      </c>
      <c r="G4" s="172">
        <v>58</v>
      </c>
      <c r="H4" s="173"/>
      <c r="I4" s="165"/>
      <c r="J4" s="194"/>
      <c r="K4" s="163">
        <f>E4+G4+I4</f>
        <v>119</v>
      </c>
      <c r="L4" s="164">
        <v>140.36000000000001</v>
      </c>
      <c r="M4" s="59">
        <f>SUM(F4+H4+J4+L4)</f>
        <v>729.96</v>
      </c>
      <c r="N4" s="60">
        <f>COUNTA(E4,G4,I4)</f>
        <v>2</v>
      </c>
    </row>
    <row r="5" spans="1:14" x14ac:dyDescent="0.25">
      <c r="A5" s="83">
        <v>4</v>
      </c>
      <c r="B5" s="83" t="s">
        <v>139</v>
      </c>
      <c r="C5" s="84">
        <f>SUM(D5+M5)</f>
        <v>1252</v>
      </c>
      <c r="D5" s="85">
        <v>206.8</v>
      </c>
      <c r="E5" s="198"/>
      <c r="F5" s="199"/>
      <c r="G5" s="172">
        <v>67</v>
      </c>
      <c r="H5" s="173">
        <v>235.84</v>
      </c>
      <c r="I5" s="165">
        <v>71</v>
      </c>
      <c r="J5" s="194">
        <v>353.76</v>
      </c>
      <c r="K5" s="163">
        <f>E5+G5+I5</f>
        <v>138</v>
      </c>
      <c r="L5" s="164">
        <v>455.6</v>
      </c>
      <c r="M5" s="59">
        <f>SUM(F5+H5+J5+L5)</f>
        <v>1045.2</v>
      </c>
      <c r="N5" s="60">
        <f>COUNTA(E5,G5,I5)</f>
        <v>2</v>
      </c>
    </row>
    <row r="6" spans="1:14" x14ac:dyDescent="0.25">
      <c r="A6" s="83">
        <v>3</v>
      </c>
      <c r="B6" s="83" t="s">
        <v>138</v>
      </c>
      <c r="C6" s="84">
        <f>SUM(D6+M6)</f>
        <v>887.36</v>
      </c>
      <c r="D6" s="86">
        <v>887.36</v>
      </c>
      <c r="E6" s="198"/>
      <c r="F6" s="199"/>
      <c r="G6" s="172"/>
      <c r="H6" s="173"/>
      <c r="I6" s="165"/>
      <c r="J6" s="194"/>
      <c r="K6" s="163">
        <f>E6+G6+I6</f>
        <v>0</v>
      </c>
      <c r="L6" s="164"/>
      <c r="M6" s="59">
        <f>SUM(F6+H6+J6+L6)</f>
        <v>0</v>
      </c>
      <c r="N6" s="60">
        <f>COUNTA(E6,G6,I6)</f>
        <v>0</v>
      </c>
    </row>
    <row r="7" spans="1:14" x14ac:dyDescent="0.25">
      <c r="A7" s="71"/>
      <c r="B7" s="74"/>
      <c r="C7" s="75"/>
      <c r="D7" s="76"/>
      <c r="E7" s="21" t="s">
        <v>151</v>
      </c>
      <c r="F7" s="29">
        <f>SUM(F3:F6)</f>
        <v>589.6</v>
      </c>
      <c r="G7" s="21"/>
      <c r="H7" s="32">
        <f>SUM(H3:H6)</f>
        <v>589.6</v>
      </c>
      <c r="I7" s="24"/>
      <c r="J7" s="29">
        <f>SUM(J3:J6)</f>
        <v>589.6</v>
      </c>
      <c r="K7" s="17"/>
      <c r="L7" s="23">
        <f>SUM(L3:L6)</f>
        <v>869.32</v>
      </c>
      <c r="M7" s="20">
        <f>SUM(M3:M6)</f>
        <v>2638.12</v>
      </c>
    </row>
    <row r="8" spans="1:14" x14ac:dyDescent="0.25">
      <c r="A8" s="16"/>
      <c r="B8" s="4"/>
      <c r="C8" s="31"/>
      <c r="D8" s="23"/>
      <c r="E8" s="235" t="s">
        <v>145</v>
      </c>
      <c r="F8" s="33">
        <v>589.6</v>
      </c>
      <c r="G8" s="45"/>
      <c r="H8" s="33">
        <v>589.6</v>
      </c>
      <c r="I8" s="33"/>
      <c r="J8" s="33">
        <v>589.6</v>
      </c>
      <c r="K8" s="17"/>
      <c r="L8" s="23">
        <v>869.32</v>
      </c>
      <c r="M8" s="236">
        <f>SUM(F8:L8)</f>
        <v>2638.1200000000003</v>
      </c>
    </row>
    <row r="9" spans="1:14" x14ac:dyDescent="0.25">
      <c r="C9" s="32"/>
      <c r="E9" s="21" t="s">
        <v>150</v>
      </c>
      <c r="F9" s="1">
        <v>2</v>
      </c>
      <c r="G9" s="21"/>
      <c r="H9" s="1">
        <v>2</v>
      </c>
      <c r="J9" s="1">
        <v>2</v>
      </c>
      <c r="L9" s="24">
        <v>3</v>
      </c>
      <c r="M9" s="33"/>
    </row>
    <row r="10" spans="1:14" x14ac:dyDescent="0.25">
      <c r="E10" s="21"/>
      <c r="G10" s="21"/>
      <c r="L10" s="29"/>
      <c r="M10" s="33"/>
    </row>
    <row r="11" spans="1:14" x14ac:dyDescent="0.25">
      <c r="E11" s="21"/>
      <c r="G11" s="21"/>
    </row>
    <row r="12" spans="1:14" x14ac:dyDescent="0.25">
      <c r="E12" s="21"/>
      <c r="G12" s="21"/>
    </row>
  </sheetData>
  <sortState ref="A3:N6">
    <sortCondition descending="1" ref="C3:C6"/>
  </sortState>
  <pageMargins left="0.7" right="0.7" top="0.75" bottom="0.75" header="0.3" footer="0.3"/>
  <pageSetup scale="80" orientation="landscape" r:id="rId1"/>
  <headerFooter>
    <oddHeader xml:space="preserve">&amp;CSaddle Bronc Standings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75" zoomScaleNormal="75" workbookViewId="0">
      <selection activeCell="P31" sqref="P31"/>
    </sheetView>
  </sheetViews>
  <sheetFormatPr defaultColWidth="9.140625" defaultRowHeight="18.75" x14ac:dyDescent="0.3"/>
  <cols>
    <col min="1" max="1" width="6.85546875" style="34" customWidth="1"/>
    <col min="2" max="2" width="12.42578125" style="35" customWidth="1"/>
    <col min="3" max="3" width="25.42578125" style="6" customWidth="1"/>
    <col min="4" max="4" width="13.5703125" style="34" bestFit="1" customWidth="1"/>
    <col min="5" max="5" width="14.85546875" style="6" bestFit="1" customWidth="1"/>
    <col min="6" max="6" width="9.28515625" style="41" customWidth="1"/>
    <col min="7" max="7" width="16.140625" style="44" customWidth="1"/>
    <col min="8" max="8" width="11.85546875" style="41" customWidth="1"/>
    <col min="9" max="9" width="14.85546875" style="44" bestFit="1" customWidth="1"/>
    <col min="10" max="10" width="14.42578125" style="41" bestFit="1" customWidth="1"/>
    <col min="11" max="11" width="14.42578125" style="44" bestFit="1" customWidth="1"/>
    <col min="12" max="12" width="12" style="43" bestFit="1" customWidth="1"/>
    <col min="13" max="13" width="12.5703125" style="42" customWidth="1"/>
    <col min="14" max="14" width="16.7109375" style="53" customWidth="1"/>
    <col min="15" max="15" width="7.7109375" style="34" customWidth="1"/>
    <col min="16" max="16" width="11.7109375" style="44" bestFit="1" customWidth="1"/>
    <col min="17" max="16384" width="9.140625" style="34"/>
  </cols>
  <sheetData>
    <row r="1" spans="1:15" ht="18" customHeight="1" x14ac:dyDescent="0.3">
      <c r="C1" s="6" t="s">
        <v>14</v>
      </c>
      <c r="D1" s="6" t="s">
        <v>0</v>
      </c>
      <c r="E1" s="6" t="s">
        <v>0</v>
      </c>
      <c r="F1" s="41" t="s">
        <v>1</v>
      </c>
      <c r="G1" s="37" t="s">
        <v>0</v>
      </c>
      <c r="H1" s="41" t="s">
        <v>1</v>
      </c>
      <c r="I1" s="37" t="s">
        <v>0</v>
      </c>
      <c r="J1" s="41" t="s">
        <v>1</v>
      </c>
      <c r="K1" s="37" t="s">
        <v>0</v>
      </c>
      <c r="L1" s="35" t="s">
        <v>2</v>
      </c>
      <c r="M1" s="36" t="s">
        <v>0</v>
      </c>
      <c r="N1" s="52" t="s">
        <v>0</v>
      </c>
      <c r="O1" s="38" t="s">
        <v>52</v>
      </c>
    </row>
    <row r="2" spans="1:15" x14ac:dyDescent="0.3">
      <c r="A2" s="141" t="s">
        <v>67</v>
      </c>
      <c r="B2" s="135" t="s">
        <v>47</v>
      </c>
      <c r="C2" s="136" t="s">
        <v>90</v>
      </c>
      <c r="D2" s="136" t="s">
        <v>4</v>
      </c>
      <c r="E2" s="136" t="s">
        <v>5</v>
      </c>
      <c r="F2" s="154" t="s">
        <v>6</v>
      </c>
      <c r="G2" s="216" t="s">
        <v>6</v>
      </c>
      <c r="H2" s="150" t="s">
        <v>7</v>
      </c>
      <c r="I2" s="213" t="s">
        <v>7</v>
      </c>
      <c r="J2" s="146" t="s">
        <v>8</v>
      </c>
      <c r="K2" s="182" t="s">
        <v>8</v>
      </c>
      <c r="L2" s="228" t="s">
        <v>9</v>
      </c>
      <c r="M2" s="142" t="s">
        <v>2</v>
      </c>
      <c r="N2" s="221" t="s">
        <v>10</v>
      </c>
      <c r="O2" s="119"/>
    </row>
    <row r="3" spans="1:15" x14ac:dyDescent="0.3">
      <c r="A3" s="141">
        <v>1</v>
      </c>
      <c r="B3" s="135" t="s">
        <v>16</v>
      </c>
      <c r="C3" s="222" t="s">
        <v>69</v>
      </c>
      <c r="D3" s="140">
        <f t="shared" ref="D3:D18" si="0">SUM(E3+N3)</f>
        <v>3627.5600000000004</v>
      </c>
      <c r="E3" s="140">
        <v>2917.76</v>
      </c>
      <c r="F3" s="154"/>
      <c r="G3" s="216"/>
      <c r="H3" s="150">
        <v>9.3000000000000007</v>
      </c>
      <c r="I3" s="213">
        <v>100.1</v>
      </c>
      <c r="J3" s="146">
        <v>8.1</v>
      </c>
      <c r="K3" s="182">
        <v>300.3</v>
      </c>
      <c r="L3" s="228">
        <f t="shared" ref="L3:L32" si="1">F3+H3+J3</f>
        <v>17.399999999999999</v>
      </c>
      <c r="M3" s="229">
        <v>309.39999999999998</v>
      </c>
      <c r="N3" s="140">
        <f t="shared" ref="N3:N32" si="2">SUM(G3+I3+K3+M3)</f>
        <v>709.8</v>
      </c>
      <c r="O3" s="141">
        <f t="shared" ref="O3:O10" si="3">COUNT(F3,H3,J3)</f>
        <v>2</v>
      </c>
    </row>
    <row r="4" spans="1:15" x14ac:dyDescent="0.3">
      <c r="A4" s="141">
        <v>2</v>
      </c>
      <c r="B4" s="135" t="s">
        <v>17</v>
      </c>
      <c r="C4" s="136" t="s">
        <v>71</v>
      </c>
      <c r="D4" s="140">
        <f t="shared" si="0"/>
        <v>2458.1499999999996</v>
      </c>
      <c r="E4" s="140">
        <v>1238.75</v>
      </c>
      <c r="F4" s="154">
        <v>8.9</v>
      </c>
      <c r="G4" s="216">
        <v>400.4</v>
      </c>
      <c r="H4" s="150">
        <v>12.7</v>
      </c>
      <c r="I4" s="213"/>
      <c r="J4" s="146">
        <v>9.6</v>
      </c>
      <c r="K4" s="182">
        <v>200.2</v>
      </c>
      <c r="L4" s="228">
        <f t="shared" si="1"/>
        <v>31.200000000000003</v>
      </c>
      <c r="M4" s="229">
        <v>618.79999999999995</v>
      </c>
      <c r="N4" s="140">
        <f t="shared" si="2"/>
        <v>1219.3999999999999</v>
      </c>
      <c r="O4" s="141">
        <f t="shared" si="3"/>
        <v>3</v>
      </c>
    </row>
    <row r="5" spans="1:15" x14ac:dyDescent="0.3">
      <c r="A5" s="141">
        <v>2</v>
      </c>
      <c r="B5" s="135" t="s">
        <v>18</v>
      </c>
      <c r="C5" s="136" t="s">
        <v>64</v>
      </c>
      <c r="D5" s="140">
        <f t="shared" si="0"/>
        <v>2063.35</v>
      </c>
      <c r="E5" s="140">
        <v>843.95</v>
      </c>
      <c r="F5" s="154">
        <v>8.9</v>
      </c>
      <c r="G5" s="216">
        <v>400.4</v>
      </c>
      <c r="H5" s="150">
        <v>12.7</v>
      </c>
      <c r="I5" s="213"/>
      <c r="J5" s="146">
        <v>9.6</v>
      </c>
      <c r="K5" s="182">
        <v>200.2</v>
      </c>
      <c r="L5" s="228">
        <f t="shared" si="1"/>
        <v>31.200000000000003</v>
      </c>
      <c r="M5" s="229">
        <v>618.79999999999995</v>
      </c>
      <c r="N5" s="140">
        <f t="shared" si="2"/>
        <v>1219.3999999999999</v>
      </c>
      <c r="O5" s="141">
        <f t="shared" si="3"/>
        <v>3</v>
      </c>
    </row>
    <row r="6" spans="1:15" x14ac:dyDescent="0.3">
      <c r="A6" s="141">
        <v>5</v>
      </c>
      <c r="B6" s="135" t="s">
        <v>21</v>
      </c>
      <c r="C6" s="222" t="s">
        <v>59</v>
      </c>
      <c r="D6" s="140">
        <f t="shared" si="0"/>
        <v>1166.0999999999999</v>
      </c>
      <c r="E6" s="140">
        <v>611</v>
      </c>
      <c r="F6" s="154"/>
      <c r="G6" s="216"/>
      <c r="H6" s="150">
        <v>7.9</v>
      </c>
      <c r="I6" s="213">
        <v>300.3</v>
      </c>
      <c r="J6" s="146">
        <v>12.2</v>
      </c>
      <c r="K6" s="182">
        <v>100.1</v>
      </c>
      <c r="L6" s="228">
        <f t="shared" si="1"/>
        <v>20.100000000000001</v>
      </c>
      <c r="M6" s="229">
        <v>154.69999999999999</v>
      </c>
      <c r="N6" s="140">
        <f t="shared" si="2"/>
        <v>555.09999999999991</v>
      </c>
      <c r="O6" s="141">
        <f t="shared" si="3"/>
        <v>2</v>
      </c>
    </row>
    <row r="7" spans="1:15" x14ac:dyDescent="0.3">
      <c r="A7" s="141">
        <v>5</v>
      </c>
      <c r="B7" s="135" t="s">
        <v>22</v>
      </c>
      <c r="C7" s="136" t="s">
        <v>61</v>
      </c>
      <c r="D7" s="140">
        <f t="shared" si="0"/>
        <v>1166.0999999999999</v>
      </c>
      <c r="E7" s="140">
        <v>611</v>
      </c>
      <c r="F7" s="154"/>
      <c r="G7" s="216"/>
      <c r="H7" s="150">
        <v>7.9</v>
      </c>
      <c r="I7" s="213">
        <v>300.3</v>
      </c>
      <c r="J7" s="146">
        <v>12.2</v>
      </c>
      <c r="K7" s="182">
        <v>100.1</v>
      </c>
      <c r="L7" s="228">
        <f t="shared" si="1"/>
        <v>20.100000000000001</v>
      </c>
      <c r="M7" s="229">
        <v>154.69999999999999</v>
      </c>
      <c r="N7" s="140">
        <f t="shared" si="2"/>
        <v>555.09999999999991</v>
      </c>
      <c r="O7" s="141">
        <f t="shared" si="3"/>
        <v>2</v>
      </c>
    </row>
    <row r="8" spans="1:15" x14ac:dyDescent="0.3">
      <c r="A8" s="141">
        <v>15</v>
      </c>
      <c r="B8" s="135" t="s">
        <v>26</v>
      </c>
      <c r="C8" s="136" t="s">
        <v>99</v>
      </c>
      <c r="D8" s="140">
        <f t="shared" si="0"/>
        <v>1108.9000000000001</v>
      </c>
      <c r="E8" s="140">
        <v>244.4</v>
      </c>
      <c r="F8" s="154">
        <v>13.1</v>
      </c>
      <c r="G8" s="216">
        <v>200.2</v>
      </c>
      <c r="H8" s="150">
        <v>9</v>
      </c>
      <c r="I8" s="213">
        <v>200.2</v>
      </c>
      <c r="J8" s="146">
        <v>16.7</v>
      </c>
      <c r="K8" s="182"/>
      <c r="L8" s="228">
        <f t="shared" si="1"/>
        <v>38.799999999999997</v>
      </c>
      <c r="M8" s="229">
        <v>464.1</v>
      </c>
      <c r="N8" s="140">
        <f t="shared" si="2"/>
        <v>864.5</v>
      </c>
      <c r="O8" s="141">
        <f t="shared" si="3"/>
        <v>3</v>
      </c>
    </row>
    <row r="9" spans="1:15" x14ac:dyDescent="0.3">
      <c r="A9" s="141">
        <v>15</v>
      </c>
      <c r="B9" s="135" t="s">
        <v>27</v>
      </c>
      <c r="C9" s="136" t="s">
        <v>58</v>
      </c>
      <c r="D9" s="140">
        <f t="shared" si="0"/>
        <v>1108.9000000000001</v>
      </c>
      <c r="E9" s="140">
        <v>244.4</v>
      </c>
      <c r="F9" s="154">
        <v>13.1</v>
      </c>
      <c r="G9" s="216">
        <v>200.2</v>
      </c>
      <c r="H9" s="150">
        <v>9</v>
      </c>
      <c r="I9" s="213">
        <v>200.2</v>
      </c>
      <c r="J9" s="146">
        <v>16.7</v>
      </c>
      <c r="K9" s="182"/>
      <c r="L9" s="228">
        <f t="shared" si="1"/>
        <v>38.799999999999997</v>
      </c>
      <c r="M9" s="229">
        <v>464.1</v>
      </c>
      <c r="N9" s="140">
        <f t="shared" si="2"/>
        <v>864.5</v>
      </c>
      <c r="O9" s="141">
        <f t="shared" si="3"/>
        <v>3</v>
      </c>
    </row>
    <row r="10" spans="1:15" x14ac:dyDescent="0.3">
      <c r="A10" s="141">
        <v>3</v>
      </c>
      <c r="B10" s="135" t="s">
        <v>19</v>
      </c>
      <c r="C10" s="136" t="s">
        <v>91</v>
      </c>
      <c r="D10" s="140">
        <f t="shared" si="0"/>
        <v>1005.8</v>
      </c>
      <c r="E10" s="140">
        <v>1005.8</v>
      </c>
      <c r="F10" s="154"/>
      <c r="G10" s="216"/>
      <c r="H10" s="150">
        <v>15.1</v>
      </c>
      <c r="I10" s="213"/>
      <c r="J10" s="146"/>
      <c r="K10" s="182"/>
      <c r="L10" s="228">
        <f t="shared" si="1"/>
        <v>15.1</v>
      </c>
      <c r="M10" s="229"/>
      <c r="N10" s="140">
        <f t="shared" si="2"/>
        <v>0</v>
      </c>
      <c r="O10" s="141">
        <f t="shared" si="3"/>
        <v>1</v>
      </c>
    </row>
    <row r="11" spans="1:15" x14ac:dyDescent="0.3">
      <c r="A11" s="141">
        <v>3</v>
      </c>
      <c r="B11" s="135" t="s">
        <v>20</v>
      </c>
      <c r="C11" s="222" t="s">
        <v>92</v>
      </c>
      <c r="D11" s="140">
        <f t="shared" si="0"/>
        <v>1005.8</v>
      </c>
      <c r="E11" s="140">
        <v>1005.8</v>
      </c>
      <c r="F11" s="154"/>
      <c r="G11" s="216"/>
      <c r="H11" s="150">
        <v>15.1</v>
      </c>
      <c r="I11" s="213"/>
      <c r="J11" s="146"/>
      <c r="K11" s="182"/>
      <c r="L11" s="228">
        <f t="shared" si="1"/>
        <v>15.1</v>
      </c>
      <c r="M11" s="229"/>
      <c r="N11" s="140">
        <f t="shared" si="2"/>
        <v>0</v>
      </c>
      <c r="O11" s="141">
        <v>1</v>
      </c>
    </row>
    <row r="12" spans="1:15" x14ac:dyDescent="0.3">
      <c r="A12" s="141">
        <v>1</v>
      </c>
      <c r="B12" s="135" t="s">
        <v>35</v>
      </c>
      <c r="C12" s="136" t="s">
        <v>65</v>
      </c>
      <c r="D12" s="140">
        <f t="shared" si="0"/>
        <v>944.8</v>
      </c>
      <c r="E12" s="140">
        <v>235</v>
      </c>
      <c r="F12" s="154"/>
      <c r="G12" s="216"/>
      <c r="H12" s="150">
        <v>9.3000000000000007</v>
      </c>
      <c r="I12" s="213">
        <v>100.1</v>
      </c>
      <c r="J12" s="146">
        <v>8.1</v>
      </c>
      <c r="K12" s="182">
        <v>300.3</v>
      </c>
      <c r="L12" s="228">
        <f t="shared" si="1"/>
        <v>17.399999999999999</v>
      </c>
      <c r="M12" s="229">
        <v>309.39999999999998</v>
      </c>
      <c r="N12" s="140">
        <f t="shared" si="2"/>
        <v>709.8</v>
      </c>
      <c r="O12" s="141">
        <f t="shared" ref="O12:O32" si="4">COUNT(F12,H12,J12)</f>
        <v>2</v>
      </c>
    </row>
    <row r="13" spans="1:15" x14ac:dyDescent="0.3">
      <c r="A13" s="141">
        <v>6</v>
      </c>
      <c r="B13" s="135" t="s">
        <v>31</v>
      </c>
      <c r="C13" s="136" t="s">
        <v>94</v>
      </c>
      <c r="D13" s="140">
        <f t="shared" si="0"/>
        <v>879.8</v>
      </c>
      <c r="E13" s="140">
        <v>479.4</v>
      </c>
      <c r="F13" s="154"/>
      <c r="G13" s="216"/>
      <c r="H13" s="150"/>
      <c r="I13" s="213"/>
      <c r="J13" s="146">
        <v>7.8</v>
      </c>
      <c r="K13" s="182">
        <v>400.4</v>
      </c>
      <c r="L13" s="228">
        <f t="shared" si="1"/>
        <v>7.8</v>
      </c>
      <c r="M13" s="229"/>
      <c r="N13" s="140">
        <f t="shared" si="2"/>
        <v>400.4</v>
      </c>
      <c r="O13" s="141">
        <f t="shared" si="4"/>
        <v>1</v>
      </c>
    </row>
    <row r="14" spans="1:15" x14ac:dyDescent="0.3">
      <c r="A14" s="141">
        <v>4</v>
      </c>
      <c r="B14" s="135" t="s">
        <v>23</v>
      </c>
      <c r="C14" s="222" t="s">
        <v>73</v>
      </c>
      <c r="D14" s="140">
        <f t="shared" si="0"/>
        <v>827.47</v>
      </c>
      <c r="E14" s="140">
        <v>727.37</v>
      </c>
      <c r="F14" s="154">
        <v>15</v>
      </c>
      <c r="G14" s="216">
        <v>100.1</v>
      </c>
      <c r="H14" s="150">
        <v>14.5</v>
      </c>
      <c r="I14" s="213"/>
      <c r="J14" s="146"/>
      <c r="K14" s="182"/>
      <c r="L14" s="228">
        <f t="shared" si="1"/>
        <v>29.5</v>
      </c>
      <c r="M14" s="229"/>
      <c r="N14" s="140">
        <f t="shared" si="2"/>
        <v>100.1</v>
      </c>
      <c r="O14" s="141">
        <f t="shared" si="4"/>
        <v>2</v>
      </c>
    </row>
    <row r="15" spans="1:15" x14ac:dyDescent="0.3">
      <c r="A15" s="141">
        <v>4</v>
      </c>
      <c r="B15" s="135" t="s">
        <v>24</v>
      </c>
      <c r="C15" s="136" t="s">
        <v>70</v>
      </c>
      <c r="D15" s="140">
        <f t="shared" si="0"/>
        <v>827.47</v>
      </c>
      <c r="E15" s="140">
        <v>727.37</v>
      </c>
      <c r="F15" s="154">
        <v>15</v>
      </c>
      <c r="G15" s="216">
        <v>100.1</v>
      </c>
      <c r="H15" s="150">
        <v>14.5</v>
      </c>
      <c r="I15" s="213"/>
      <c r="J15" s="146"/>
      <c r="K15" s="182"/>
      <c r="L15" s="228">
        <f t="shared" si="1"/>
        <v>29.5</v>
      </c>
      <c r="M15" s="229"/>
      <c r="N15" s="140">
        <f t="shared" si="2"/>
        <v>100.1</v>
      </c>
      <c r="O15" s="141">
        <f t="shared" si="4"/>
        <v>2</v>
      </c>
    </row>
    <row r="16" spans="1:15" x14ac:dyDescent="0.3">
      <c r="A16" s="141">
        <v>11</v>
      </c>
      <c r="B16" s="135" t="s">
        <v>25</v>
      </c>
      <c r="C16" s="136" t="s">
        <v>72</v>
      </c>
      <c r="D16" s="140">
        <f t="shared" si="0"/>
        <v>717.65</v>
      </c>
      <c r="E16" s="140">
        <v>317.25</v>
      </c>
      <c r="F16" s="154"/>
      <c r="G16" s="216"/>
      <c r="H16" s="150">
        <v>6.6</v>
      </c>
      <c r="I16" s="213">
        <v>400.4</v>
      </c>
      <c r="J16" s="146"/>
      <c r="K16" s="182"/>
      <c r="L16" s="228">
        <f t="shared" si="1"/>
        <v>6.6</v>
      </c>
      <c r="M16" s="229"/>
      <c r="N16" s="140">
        <f t="shared" si="2"/>
        <v>400.4</v>
      </c>
      <c r="O16" s="141">
        <f t="shared" si="4"/>
        <v>1</v>
      </c>
    </row>
    <row r="17" spans="1:15" x14ac:dyDescent="0.3">
      <c r="A17" s="141">
        <v>13</v>
      </c>
      <c r="B17" s="135" t="s">
        <v>28</v>
      </c>
      <c r="C17" s="222" t="s">
        <v>57</v>
      </c>
      <c r="D17" s="140">
        <f t="shared" si="0"/>
        <v>547.04999999999995</v>
      </c>
      <c r="E17" s="140">
        <v>246.75</v>
      </c>
      <c r="F17" s="154">
        <v>9.9</v>
      </c>
      <c r="G17" s="216">
        <v>300.3</v>
      </c>
      <c r="H17" s="150"/>
      <c r="I17" s="213"/>
      <c r="J17" s="146">
        <v>12.9</v>
      </c>
      <c r="K17" s="182"/>
      <c r="L17" s="228">
        <f t="shared" si="1"/>
        <v>22.8</v>
      </c>
      <c r="M17" s="229"/>
      <c r="N17" s="140">
        <f t="shared" si="2"/>
        <v>300.3</v>
      </c>
      <c r="O17" s="141">
        <f t="shared" si="4"/>
        <v>2</v>
      </c>
    </row>
    <row r="18" spans="1:15" x14ac:dyDescent="0.3">
      <c r="A18" s="141">
        <v>11</v>
      </c>
      <c r="B18" s="135" t="s">
        <v>29</v>
      </c>
      <c r="C18" s="222" t="s">
        <v>100</v>
      </c>
      <c r="D18" s="140">
        <f t="shared" si="0"/>
        <v>532</v>
      </c>
      <c r="E18" s="140">
        <v>131.6</v>
      </c>
      <c r="F18" s="154"/>
      <c r="G18" s="216"/>
      <c r="H18" s="150">
        <v>6.6</v>
      </c>
      <c r="I18" s="213">
        <v>400.4</v>
      </c>
      <c r="J18" s="146"/>
      <c r="K18" s="182"/>
      <c r="L18" s="228">
        <f t="shared" si="1"/>
        <v>6.6</v>
      </c>
      <c r="M18" s="229"/>
      <c r="N18" s="140">
        <f t="shared" si="2"/>
        <v>400.4</v>
      </c>
      <c r="O18" s="141">
        <f t="shared" si="4"/>
        <v>1</v>
      </c>
    </row>
    <row r="19" spans="1:15" x14ac:dyDescent="0.3">
      <c r="A19" s="141">
        <v>6</v>
      </c>
      <c r="B19" s="135" t="s">
        <v>30</v>
      </c>
      <c r="C19" s="222" t="s">
        <v>93</v>
      </c>
      <c r="D19" s="140">
        <v>479.4</v>
      </c>
      <c r="E19" s="140">
        <v>479.4</v>
      </c>
      <c r="F19" s="154"/>
      <c r="G19" s="216"/>
      <c r="H19" s="150"/>
      <c r="I19" s="213"/>
      <c r="J19" s="146">
        <v>7.8</v>
      </c>
      <c r="K19" s="182">
        <v>400.4</v>
      </c>
      <c r="L19" s="228">
        <f t="shared" si="1"/>
        <v>7.8</v>
      </c>
      <c r="M19" s="229"/>
      <c r="N19" s="140">
        <f t="shared" si="2"/>
        <v>400.4</v>
      </c>
      <c r="O19" s="141">
        <f t="shared" si="4"/>
        <v>1</v>
      </c>
    </row>
    <row r="20" spans="1:15" x14ac:dyDescent="0.3">
      <c r="A20" s="141">
        <v>8</v>
      </c>
      <c r="B20" s="135" t="s">
        <v>33</v>
      </c>
      <c r="C20" s="136" t="s">
        <v>96</v>
      </c>
      <c r="D20" s="140">
        <f t="shared" ref="D20:D27" si="5">SUM(E20+N20)</f>
        <v>394.8</v>
      </c>
      <c r="E20" s="140">
        <v>394.8</v>
      </c>
      <c r="F20" s="154"/>
      <c r="G20" s="223"/>
      <c r="H20" s="150"/>
      <c r="I20" s="213"/>
      <c r="J20" s="146">
        <v>18</v>
      </c>
      <c r="K20" s="227"/>
      <c r="L20" s="228">
        <f t="shared" si="1"/>
        <v>18</v>
      </c>
      <c r="M20" s="229"/>
      <c r="N20" s="140">
        <f t="shared" si="2"/>
        <v>0</v>
      </c>
      <c r="O20" s="141">
        <f t="shared" si="4"/>
        <v>1</v>
      </c>
    </row>
    <row r="21" spans="1:15" x14ac:dyDescent="0.3">
      <c r="A21" s="141">
        <v>7</v>
      </c>
      <c r="B21" s="135" t="s">
        <v>32</v>
      </c>
      <c r="C21" s="222" t="s">
        <v>95</v>
      </c>
      <c r="D21" s="140">
        <f t="shared" si="5"/>
        <v>394.8</v>
      </c>
      <c r="E21" s="140">
        <v>394.8</v>
      </c>
      <c r="F21" s="154"/>
      <c r="G21" s="216"/>
      <c r="H21" s="150"/>
      <c r="I21" s="213"/>
      <c r="J21" s="146"/>
      <c r="K21" s="182"/>
      <c r="L21" s="228">
        <f t="shared" si="1"/>
        <v>0</v>
      </c>
      <c r="M21" s="229"/>
      <c r="N21" s="140">
        <f t="shared" si="2"/>
        <v>0</v>
      </c>
      <c r="O21" s="141">
        <f t="shared" si="4"/>
        <v>0</v>
      </c>
    </row>
    <row r="22" spans="1:15" x14ac:dyDescent="0.3">
      <c r="A22" s="141">
        <v>9</v>
      </c>
      <c r="B22" s="135" t="s">
        <v>34</v>
      </c>
      <c r="C22" s="222" t="s">
        <v>60</v>
      </c>
      <c r="D22" s="140">
        <f t="shared" si="5"/>
        <v>352.5</v>
      </c>
      <c r="E22" s="140">
        <v>352.5</v>
      </c>
      <c r="F22" s="154"/>
      <c r="G22" s="216"/>
      <c r="H22" s="150"/>
      <c r="I22" s="213"/>
      <c r="J22" s="146">
        <v>14.5</v>
      </c>
      <c r="K22" s="182"/>
      <c r="L22" s="228">
        <f t="shared" si="1"/>
        <v>14.5</v>
      </c>
      <c r="M22" s="229"/>
      <c r="N22" s="140">
        <f t="shared" si="2"/>
        <v>0</v>
      </c>
      <c r="O22" s="141">
        <f t="shared" si="4"/>
        <v>1</v>
      </c>
    </row>
    <row r="23" spans="1:15" x14ac:dyDescent="0.3">
      <c r="A23" s="141">
        <v>10</v>
      </c>
      <c r="B23" s="135" t="s">
        <v>36</v>
      </c>
      <c r="C23" s="136" t="s">
        <v>97</v>
      </c>
      <c r="D23" s="140">
        <f t="shared" si="5"/>
        <v>324.3</v>
      </c>
      <c r="E23" s="140">
        <v>324.3</v>
      </c>
      <c r="F23" s="154"/>
      <c r="G23" s="216"/>
      <c r="H23" s="150"/>
      <c r="I23" s="213"/>
      <c r="J23" s="146"/>
      <c r="K23" s="182"/>
      <c r="L23" s="228">
        <f t="shared" si="1"/>
        <v>0</v>
      </c>
      <c r="M23" s="229"/>
      <c r="N23" s="140">
        <f t="shared" si="2"/>
        <v>0</v>
      </c>
      <c r="O23" s="141">
        <f t="shared" si="4"/>
        <v>0</v>
      </c>
    </row>
    <row r="24" spans="1:15" x14ac:dyDescent="0.3">
      <c r="A24" s="141">
        <v>10</v>
      </c>
      <c r="B24" s="135" t="s">
        <v>37</v>
      </c>
      <c r="C24" s="136" t="s">
        <v>46</v>
      </c>
      <c r="D24" s="140">
        <f t="shared" si="5"/>
        <v>324.3</v>
      </c>
      <c r="E24" s="140">
        <v>324.3</v>
      </c>
      <c r="F24" s="154"/>
      <c r="G24" s="216"/>
      <c r="H24" s="150"/>
      <c r="I24" s="213"/>
      <c r="J24" s="146"/>
      <c r="K24" s="182"/>
      <c r="L24" s="228">
        <f t="shared" si="1"/>
        <v>0</v>
      </c>
      <c r="M24" s="229"/>
      <c r="N24" s="140">
        <f t="shared" si="2"/>
        <v>0</v>
      </c>
      <c r="O24" s="141">
        <f t="shared" si="4"/>
        <v>0</v>
      </c>
    </row>
    <row r="25" spans="1:15" x14ac:dyDescent="0.3">
      <c r="A25" s="141">
        <v>12</v>
      </c>
      <c r="B25" s="135" t="s">
        <v>38</v>
      </c>
      <c r="C25" s="222" t="s">
        <v>98</v>
      </c>
      <c r="D25" s="140">
        <f t="shared" si="5"/>
        <v>263.2</v>
      </c>
      <c r="E25" s="140">
        <v>263.2</v>
      </c>
      <c r="F25" s="154"/>
      <c r="G25" s="216"/>
      <c r="H25" s="150">
        <v>12</v>
      </c>
      <c r="I25" s="213"/>
      <c r="J25" s="146"/>
      <c r="K25" s="182"/>
      <c r="L25" s="228">
        <f t="shared" si="1"/>
        <v>12</v>
      </c>
      <c r="M25" s="229"/>
      <c r="N25" s="140">
        <f t="shared" si="2"/>
        <v>0</v>
      </c>
      <c r="O25" s="141">
        <f t="shared" si="4"/>
        <v>1</v>
      </c>
    </row>
    <row r="26" spans="1:15" x14ac:dyDescent="0.3">
      <c r="A26" s="141">
        <v>14</v>
      </c>
      <c r="B26" s="135" t="s">
        <v>68</v>
      </c>
      <c r="C26" s="136" t="s">
        <v>56</v>
      </c>
      <c r="D26" s="140">
        <f t="shared" si="5"/>
        <v>246.75</v>
      </c>
      <c r="E26" s="140">
        <v>246.75</v>
      </c>
      <c r="F26" s="154"/>
      <c r="G26" s="216"/>
      <c r="H26" s="150"/>
      <c r="I26" s="213"/>
      <c r="J26" s="146"/>
      <c r="K26" s="182"/>
      <c r="L26" s="228">
        <f t="shared" si="1"/>
        <v>0</v>
      </c>
      <c r="M26" s="229"/>
      <c r="N26" s="140">
        <f t="shared" si="2"/>
        <v>0</v>
      </c>
      <c r="O26" s="141">
        <f t="shared" si="4"/>
        <v>0</v>
      </c>
    </row>
    <row r="27" spans="1:15" x14ac:dyDescent="0.3">
      <c r="A27" s="141">
        <v>9</v>
      </c>
      <c r="B27" s="135" t="s">
        <v>39</v>
      </c>
      <c r="C27" s="136" t="s">
        <v>83</v>
      </c>
      <c r="D27" s="140">
        <f t="shared" si="5"/>
        <v>188</v>
      </c>
      <c r="E27" s="140">
        <v>188</v>
      </c>
      <c r="F27" s="154"/>
      <c r="G27" s="216"/>
      <c r="H27" s="150"/>
      <c r="I27" s="213"/>
      <c r="J27" s="146">
        <v>14.5</v>
      </c>
      <c r="K27" s="182"/>
      <c r="L27" s="228">
        <f t="shared" si="1"/>
        <v>14.5</v>
      </c>
      <c r="M27" s="229"/>
      <c r="N27" s="140">
        <f t="shared" si="2"/>
        <v>0</v>
      </c>
      <c r="O27" s="141">
        <f t="shared" si="4"/>
        <v>1</v>
      </c>
    </row>
    <row r="28" spans="1:15" x14ac:dyDescent="0.3">
      <c r="A28" s="141">
        <v>13</v>
      </c>
      <c r="B28" s="135" t="s">
        <v>40</v>
      </c>
      <c r="C28" s="136" t="s">
        <v>101</v>
      </c>
      <c r="D28" s="140">
        <v>92.96</v>
      </c>
      <c r="E28" s="140">
        <v>0</v>
      </c>
      <c r="F28" s="154">
        <v>9.9</v>
      </c>
      <c r="G28" s="216">
        <v>300.3</v>
      </c>
      <c r="H28" s="150"/>
      <c r="I28" s="213"/>
      <c r="J28" s="146">
        <v>12.9</v>
      </c>
      <c r="K28" s="182"/>
      <c r="L28" s="228">
        <f t="shared" si="1"/>
        <v>22.8</v>
      </c>
      <c r="M28" s="142"/>
      <c r="N28" s="140">
        <f t="shared" si="2"/>
        <v>300.3</v>
      </c>
      <c r="O28" s="141">
        <f t="shared" si="4"/>
        <v>2</v>
      </c>
    </row>
    <row r="29" spans="1:15" x14ac:dyDescent="0.3">
      <c r="A29" s="141">
        <v>8</v>
      </c>
      <c r="B29" s="135" t="s">
        <v>42</v>
      </c>
      <c r="C29" s="136" t="s">
        <v>103</v>
      </c>
      <c r="D29" s="140">
        <f>SUM(E29+N29)</f>
        <v>0</v>
      </c>
      <c r="E29" s="140">
        <v>0</v>
      </c>
      <c r="F29" s="154"/>
      <c r="G29" s="216"/>
      <c r="H29" s="150"/>
      <c r="I29" s="213"/>
      <c r="J29" s="146">
        <v>18</v>
      </c>
      <c r="K29" s="182"/>
      <c r="L29" s="228">
        <f t="shared" si="1"/>
        <v>18</v>
      </c>
      <c r="M29" s="229"/>
      <c r="N29" s="140">
        <f t="shared" si="2"/>
        <v>0</v>
      </c>
      <c r="O29" s="141">
        <f t="shared" si="4"/>
        <v>1</v>
      </c>
    </row>
    <row r="30" spans="1:15" x14ac:dyDescent="0.3">
      <c r="A30" s="141">
        <v>12</v>
      </c>
      <c r="B30" s="135" t="s">
        <v>43</v>
      </c>
      <c r="C30" s="136" t="s">
        <v>48</v>
      </c>
      <c r="D30" s="140">
        <f>SUM(E30+N30)</f>
        <v>0</v>
      </c>
      <c r="E30" s="140">
        <v>0</v>
      </c>
      <c r="F30" s="154"/>
      <c r="G30" s="216"/>
      <c r="H30" s="150">
        <v>12</v>
      </c>
      <c r="I30" s="213"/>
      <c r="J30" s="146"/>
      <c r="K30" s="182"/>
      <c r="L30" s="228">
        <f t="shared" si="1"/>
        <v>12</v>
      </c>
      <c r="M30" s="229"/>
      <c r="N30" s="140">
        <f t="shared" si="2"/>
        <v>0</v>
      </c>
      <c r="O30" s="141">
        <f t="shared" si="4"/>
        <v>1</v>
      </c>
    </row>
    <row r="31" spans="1:15" x14ac:dyDescent="0.3">
      <c r="A31" s="141">
        <v>7</v>
      </c>
      <c r="B31" s="135" t="s">
        <v>41</v>
      </c>
      <c r="C31" s="222" t="s">
        <v>102</v>
      </c>
      <c r="D31" s="140">
        <f>SUM(E31+N31)</f>
        <v>0</v>
      </c>
      <c r="E31" s="140">
        <v>0</v>
      </c>
      <c r="F31" s="154"/>
      <c r="G31" s="216"/>
      <c r="H31" s="150"/>
      <c r="I31" s="213"/>
      <c r="J31" s="146"/>
      <c r="K31" s="182"/>
      <c r="L31" s="228">
        <f t="shared" si="1"/>
        <v>0</v>
      </c>
      <c r="M31" s="229"/>
      <c r="N31" s="140">
        <f t="shared" si="2"/>
        <v>0</v>
      </c>
      <c r="O31" s="141">
        <f t="shared" si="4"/>
        <v>0</v>
      </c>
    </row>
    <row r="32" spans="1:15" x14ac:dyDescent="0.3">
      <c r="A32" s="141">
        <v>14</v>
      </c>
      <c r="B32" s="135" t="s">
        <v>44</v>
      </c>
      <c r="C32" s="222" t="s">
        <v>75</v>
      </c>
      <c r="D32" s="140">
        <f>SUM(E32+N32)</f>
        <v>0</v>
      </c>
      <c r="E32" s="140">
        <v>0</v>
      </c>
      <c r="F32" s="154"/>
      <c r="G32" s="216"/>
      <c r="H32" s="150"/>
      <c r="I32" s="213"/>
      <c r="J32" s="146"/>
      <c r="K32" s="182"/>
      <c r="L32" s="228">
        <f t="shared" si="1"/>
        <v>0</v>
      </c>
      <c r="M32" s="229"/>
      <c r="N32" s="140">
        <f t="shared" si="2"/>
        <v>0</v>
      </c>
      <c r="O32" s="141">
        <f t="shared" si="4"/>
        <v>0</v>
      </c>
    </row>
    <row r="33" spans="3:16" x14ac:dyDescent="0.3">
      <c r="D33" s="37"/>
      <c r="E33" s="39" t="s">
        <v>151</v>
      </c>
      <c r="G33" s="37">
        <f>SUM(G3:G32)</f>
        <v>2001.9999999999998</v>
      </c>
      <c r="I33" s="37">
        <f>SUM(I3:I32)</f>
        <v>2002</v>
      </c>
      <c r="K33" s="37">
        <f>SUM(K3:K32)</f>
        <v>2002</v>
      </c>
      <c r="L33" s="35"/>
      <c r="M33" s="51">
        <f>SUM(M3:M32)</f>
        <v>3094</v>
      </c>
      <c r="N33" s="226">
        <f>SUM(N3:N32)</f>
        <v>9099.9999999999982</v>
      </c>
    </row>
    <row r="34" spans="3:16" x14ac:dyDescent="0.3">
      <c r="C34" s="48"/>
      <c r="D34" s="37"/>
      <c r="E34" s="39" t="s">
        <v>145</v>
      </c>
      <c r="G34" s="37">
        <v>2002</v>
      </c>
      <c r="I34" s="37">
        <v>2002</v>
      </c>
      <c r="K34" s="37">
        <v>2002</v>
      </c>
      <c r="L34" s="35"/>
      <c r="M34" s="51">
        <v>3094</v>
      </c>
      <c r="N34" s="225">
        <f>SUM(G34:M34)</f>
        <v>9100</v>
      </c>
    </row>
    <row r="35" spans="3:16" x14ac:dyDescent="0.3">
      <c r="E35" s="6" t="s">
        <v>150</v>
      </c>
      <c r="G35" s="91">
        <v>4</v>
      </c>
      <c r="I35" s="91">
        <v>4</v>
      </c>
      <c r="K35" s="90">
        <v>4</v>
      </c>
      <c r="L35" s="91"/>
      <c r="M35" s="91">
        <v>4</v>
      </c>
    </row>
    <row r="37" spans="3:16" x14ac:dyDescent="0.3">
      <c r="P37" s="224"/>
    </row>
  </sheetData>
  <sortState ref="A1:O32">
    <sortCondition descending="1" ref="D1:D32"/>
  </sortState>
  <phoneticPr fontId="0" type="noConversion"/>
  <printOptions gridLines="1"/>
  <pageMargins left="0" right="0" top="1" bottom="0.25" header="0.5" footer="0.5"/>
  <pageSetup scale="68" orientation="landscape" r:id="rId1"/>
  <headerFooter alignWithMargins="0">
    <oddHeader>&amp;C&amp;"Arial,Bold"&amp;28 &amp;"-,Regular"TEAM ROPING STANDINGS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70" zoomScaleNormal="70" workbookViewId="0">
      <selection activeCell="Q11" sqref="Q11"/>
    </sheetView>
  </sheetViews>
  <sheetFormatPr defaultColWidth="9.140625" defaultRowHeight="15.75" x14ac:dyDescent="0.25"/>
  <cols>
    <col min="1" max="1" width="6.85546875" style="25" bestFit="1" customWidth="1"/>
    <col min="2" max="2" width="24.42578125" style="2" customWidth="1"/>
    <col min="3" max="3" width="14.140625" style="15" bestFit="1" customWidth="1"/>
    <col min="4" max="4" width="13.28515625" style="15" bestFit="1" customWidth="1"/>
    <col min="5" max="5" width="9.5703125" style="47" customWidth="1"/>
    <col min="6" max="6" width="13.42578125" style="15" bestFit="1" customWidth="1"/>
    <col min="7" max="7" width="8.5703125" style="26" customWidth="1"/>
    <col min="8" max="8" width="16.7109375" style="45" bestFit="1" customWidth="1"/>
    <col min="9" max="9" width="9.5703125" style="15" customWidth="1"/>
    <col min="10" max="10" width="13.28515625" style="45" bestFit="1" customWidth="1"/>
    <col min="11" max="11" width="10" style="15" bestFit="1" customWidth="1"/>
    <col min="12" max="12" width="13.28515625" style="15" bestFit="1" customWidth="1"/>
    <col min="13" max="13" width="12.7109375" style="15" customWidth="1"/>
    <col min="14" max="14" width="15.7109375" style="15" customWidth="1"/>
    <col min="15" max="16384" width="9.140625" style="15"/>
  </cols>
  <sheetData>
    <row r="1" spans="1:15" s="34" customFormat="1" ht="24.95" customHeight="1" x14ac:dyDescent="0.3">
      <c r="A1" s="35"/>
      <c r="B1" s="6" t="s">
        <v>12</v>
      </c>
      <c r="C1" s="6" t="s">
        <v>0</v>
      </c>
      <c r="D1" s="6" t="s">
        <v>0</v>
      </c>
      <c r="E1" s="41" t="s">
        <v>1</v>
      </c>
      <c r="F1" s="6" t="s">
        <v>0</v>
      </c>
      <c r="G1" s="36" t="s">
        <v>1</v>
      </c>
      <c r="H1" s="37" t="s">
        <v>0</v>
      </c>
      <c r="I1" s="6" t="s">
        <v>1</v>
      </c>
      <c r="J1" s="37" t="s">
        <v>0</v>
      </c>
      <c r="K1" s="6" t="s">
        <v>2</v>
      </c>
      <c r="L1" s="6" t="s">
        <v>0</v>
      </c>
      <c r="M1" s="6" t="s">
        <v>0</v>
      </c>
    </row>
    <row r="2" spans="1:15" s="34" customFormat="1" ht="24.95" customHeight="1" x14ac:dyDescent="0.3">
      <c r="A2" s="135" t="s">
        <v>51</v>
      </c>
      <c r="B2" s="136" t="s">
        <v>90</v>
      </c>
      <c r="C2" s="136" t="s">
        <v>4</v>
      </c>
      <c r="D2" s="136" t="s">
        <v>5</v>
      </c>
      <c r="E2" s="154" t="s">
        <v>6</v>
      </c>
      <c r="F2" s="153" t="s">
        <v>6</v>
      </c>
      <c r="G2" s="148" t="s">
        <v>7</v>
      </c>
      <c r="H2" s="213" t="s">
        <v>7</v>
      </c>
      <c r="I2" s="145" t="s">
        <v>8</v>
      </c>
      <c r="J2" s="182" t="s">
        <v>8</v>
      </c>
      <c r="K2" s="143" t="s">
        <v>9</v>
      </c>
      <c r="L2" s="143" t="s">
        <v>2</v>
      </c>
      <c r="M2" s="136" t="s">
        <v>10</v>
      </c>
      <c r="N2" s="136" t="s">
        <v>52</v>
      </c>
    </row>
    <row r="3" spans="1:15" ht="24.95" customHeight="1" x14ac:dyDescent="0.25">
      <c r="A3" s="120">
        <v>2</v>
      </c>
      <c r="B3" s="120" t="s">
        <v>74</v>
      </c>
      <c r="C3" s="95">
        <f t="shared" ref="C3:C17" si="0">SUM(D3+M3)</f>
        <v>3205.9399999999996</v>
      </c>
      <c r="D3" s="97">
        <v>1686.24</v>
      </c>
      <c r="E3" s="217">
        <v>2.6</v>
      </c>
      <c r="F3" s="218">
        <v>200.2</v>
      </c>
      <c r="G3" s="191">
        <v>2.7</v>
      </c>
      <c r="H3" s="109">
        <v>300.3</v>
      </c>
      <c r="I3" s="189">
        <v>2.9</v>
      </c>
      <c r="J3" s="108">
        <v>400.4</v>
      </c>
      <c r="K3" s="187">
        <f t="shared" ref="K3:K17" si="1">E3+G3+I3</f>
        <v>8.2000000000000011</v>
      </c>
      <c r="L3" s="123">
        <v>618.79999999999995</v>
      </c>
      <c r="M3" s="98">
        <f t="shared" ref="M3:M17" si="2">SUM(F3+H3+J3+L3)</f>
        <v>1519.6999999999998</v>
      </c>
      <c r="N3" s="99">
        <f t="shared" ref="N3:N17" si="3">COUNTA(I3,G3,E3)</f>
        <v>3</v>
      </c>
    </row>
    <row r="4" spans="1:15" ht="24.95" customHeight="1" x14ac:dyDescent="0.25">
      <c r="A4" s="120">
        <v>4</v>
      </c>
      <c r="B4" s="120" t="s">
        <v>73</v>
      </c>
      <c r="C4" s="95">
        <f t="shared" si="0"/>
        <v>2402.58</v>
      </c>
      <c r="D4" s="97">
        <v>1638.18</v>
      </c>
      <c r="E4" s="217">
        <v>3.7</v>
      </c>
      <c r="F4" s="218"/>
      <c r="G4" s="191">
        <v>5.2</v>
      </c>
      <c r="H4" s="109"/>
      <c r="I4" s="189">
        <v>4.0999999999999996</v>
      </c>
      <c r="J4" s="108">
        <v>300.3</v>
      </c>
      <c r="K4" s="187">
        <f t="shared" si="1"/>
        <v>13</v>
      </c>
      <c r="L4" s="123">
        <v>464.1</v>
      </c>
      <c r="M4" s="98">
        <f t="shared" si="2"/>
        <v>764.40000000000009</v>
      </c>
      <c r="N4" s="99">
        <f t="shared" si="3"/>
        <v>3</v>
      </c>
    </row>
    <row r="5" spans="1:15" ht="24.95" customHeight="1" x14ac:dyDescent="0.25">
      <c r="A5" s="120">
        <v>1</v>
      </c>
      <c r="B5" s="120" t="s">
        <v>104</v>
      </c>
      <c r="C5" s="95">
        <f t="shared" si="0"/>
        <v>2302.1</v>
      </c>
      <c r="D5" s="97">
        <v>2202</v>
      </c>
      <c r="E5" s="217"/>
      <c r="F5" s="218"/>
      <c r="G5" s="191"/>
      <c r="H5" s="109"/>
      <c r="I5" s="189">
        <v>11.7</v>
      </c>
      <c r="J5" s="108">
        <v>100.1</v>
      </c>
      <c r="K5" s="187">
        <f t="shared" si="1"/>
        <v>11.7</v>
      </c>
      <c r="L5" s="123"/>
      <c r="M5" s="98">
        <f t="shared" si="2"/>
        <v>100.1</v>
      </c>
      <c r="N5" s="99">
        <f t="shared" si="3"/>
        <v>1</v>
      </c>
      <c r="O5" s="30"/>
    </row>
    <row r="6" spans="1:15" ht="24.95" customHeight="1" x14ac:dyDescent="0.25">
      <c r="A6" s="120">
        <v>3</v>
      </c>
      <c r="B6" s="120" t="s">
        <v>62</v>
      </c>
      <c r="C6" s="95">
        <f t="shared" si="0"/>
        <v>1992.57</v>
      </c>
      <c r="D6" s="97">
        <v>1992.57</v>
      </c>
      <c r="E6" s="217"/>
      <c r="F6" s="218"/>
      <c r="G6" s="191"/>
      <c r="H6" s="109"/>
      <c r="I6" s="189"/>
      <c r="J6" s="108"/>
      <c r="K6" s="187">
        <f t="shared" si="1"/>
        <v>0</v>
      </c>
      <c r="L6" s="123"/>
      <c r="M6" s="98">
        <f t="shared" si="2"/>
        <v>0</v>
      </c>
      <c r="N6" s="99">
        <f t="shared" si="3"/>
        <v>0</v>
      </c>
    </row>
    <row r="7" spans="1:15" ht="24.95" customHeight="1" x14ac:dyDescent="0.25">
      <c r="A7" s="120">
        <v>6</v>
      </c>
      <c r="B7" s="120" t="s">
        <v>75</v>
      </c>
      <c r="C7" s="95">
        <f t="shared" si="0"/>
        <v>1730.53</v>
      </c>
      <c r="D7" s="97">
        <v>1270.98</v>
      </c>
      <c r="E7" s="217">
        <v>2.8</v>
      </c>
      <c r="F7" s="218">
        <v>50.05</v>
      </c>
      <c r="G7" s="191">
        <v>3</v>
      </c>
      <c r="H7" s="109">
        <v>100.1</v>
      </c>
      <c r="I7" s="189"/>
      <c r="J7" s="108"/>
      <c r="K7" s="187">
        <f t="shared" si="1"/>
        <v>5.8</v>
      </c>
      <c r="L7" s="123">
        <v>309.39999999999998</v>
      </c>
      <c r="M7" s="98">
        <f t="shared" si="2"/>
        <v>459.54999999999995</v>
      </c>
      <c r="N7" s="99">
        <f t="shared" si="3"/>
        <v>2</v>
      </c>
    </row>
    <row r="8" spans="1:15" ht="24.95" customHeight="1" x14ac:dyDescent="0.25">
      <c r="A8" s="120">
        <v>5</v>
      </c>
      <c r="B8" s="120" t="s">
        <v>76</v>
      </c>
      <c r="C8" s="95">
        <f t="shared" si="0"/>
        <v>1588.6</v>
      </c>
      <c r="D8" s="97">
        <v>1588.6</v>
      </c>
      <c r="E8" s="217">
        <v>3.8</v>
      </c>
      <c r="F8" s="218"/>
      <c r="G8" s="191"/>
      <c r="H8" s="109"/>
      <c r="I8" s="189"/>
      <c r="J8" s="108"/>
      <c r="K8" s="187">
        <f t="shared" si="1"/>
        <v>3.8</v>
      </c>
      <c r="L8" s="123"/>
      <c r="M8" s="98">
        <f t="shared" si="2"/>
        <v>0</v>
      </c>
      <c r="N8" s="99">
        <f t="shared" si="3"/>
        <v>1</v>
      </c>
    </row>
    <row r="9" spans="1:15" ht="24.95" customHeight="1" x14ac:dyDescent="0.25">
      <c r="A9" s="120">
        <v>7</v>
      </c>
      <c r="B9" s="120" t="s">
        <v>102</v>
      </c>
      <c r="C9" s="95">
        <f t="shared" si="0"/>
        <v>956.88</v>
      </c>
      <c r="D9" s="97">
        <v>606.53</v>
      </c>
      <c r="E9" s="217">
        <v>2.4</v>
      </c>
      <c r="F9" s="218">
        <v>350.35</v>
      </c>
      <c r="G9" s="191"/>
      <c r="H9" s="109"/>
      <c r="I9" s="189">
        <v>12.1</v>
      </c>
      <c r="J9" s="108"/>
      <c r="K9" s="187">
        <f t="shared" si="1"/>
        <v>14.5</v>
      </c>
      <c r="L9" s="123"/>
      <c r="M9" s="98">
        <f t="shared" si="2"/>
        <v>350.35</v>
      </c>
      <c r="N9" s="99">
        <f t="shared" si="3"/>
        <v>2</v>
      </c>
    </row>
    <row r="10" spans="1:15" ht="24.95" customHeight="1" x14ac:dyDescent="0.25">
      <c r="A10" s="120">
        <v>8</v>
      </c>
      <c r="B10" s="120" t="s">
        <v>105</v>
      </c>
      <c r="C10" s="95">
        <f t="shared" si="0"/>
        <v>799.9</v>
      </c>
      <c r="D10" s="97">
        <v>399.5</v>
      </c>
      <c r="E10" s="217"/>
      <c r="F10" s="218"/>
      <c r="G10" s="191">
        <v>2.1</v>
      </c>
      <c r="H10" s="109">
        <v>400.4</v>
      </c>
      <c r="I10" s="189"/>
      <c r="J10" s="108"/>
      <c r="K10" s="187">
        <f t="shared" si="1"/>
        <v>2.1</v>
      </c>
      <c r="L10" s="123"/>
      <c r="M10" s="98">
        <f t="shared" si="2"/>
        <v>400.4</v>
      </c>
      <c r="N10" s="99">
        <f t="shared" si="3"/>
        <v>1</v>
      </c>
    </row>
    <row r="11" spans="1:15" ht="24.95" customHeight="1" x14ac:dyDescent="0.25">
      <c r="A11" s="120">
        <v>9</v>
      </c>
      <c r="B11" s="120" t="s">
        <v>95</v>
      </c>
      <c r="C11" s="95">
        <f t="shared" si="0"/>
        <v>697.07999999999993</v>
      </c>
      <c r="D11" s="97">
        <v>496.88</v>
      </c>
      <c r="E11" s="217"/>
      <c r="F11" s="218"/>
      <c r="G11" s="191">
        <v>2.8</v>
      </c>
      <c r="H11" s="109">
        <v>200.2</v>
      </c>
      <c r="I11" s="189"/>
      <c r="J11" s="108"/>
      <c r="K11" s="187">
        <f t="shared" si="1"/>
        <v>2.8</v>
      </c>
      <c r="L11" s="123"/>
      <c r="M11" s="98">
        <f t="shared" si="2"/>
        <v>200.2</v>
      </c>
      <c r="N11" s="99">
        <f t="shared" si="3"/>
        <v>1</v>
      </c>
    </row>
    <row r="12" spans="1:15" ht="24.95" customHeight="1" x14ac:dyDescent="0.25">
      <c r="A12" s="120">
        <v>10</v>
      </c>
      <c r="B12" s="120" t="s">
        <v>107</v>
      </c>
      <c r="C12" s="95">
        <f t="shared" si="0"/>
        <v>660.55</v>
      </c>
      <c r="D12" s="97">
        <v>310.2</v>
      </c>
      <c r="E12" s="217">
        <v>2.4</v>
      </c>
      <c r="F12" s="218">
        <v>350.35</v>
      </c>
      <c r="G12" s="191"/>
      <c r="H12" s="109"/>
      <c r="I12" s="189"/>
      <c r="J12" s="108"/>
      <c r="K12" s="187">
        <f t="shared" si="1"/>
        <v>2.4</v>
      </c>
      <c r="L12" s="123"/>
      <c r="M12" s="98">
        <f t="shared" si="2"/>
        <v>350.35</v>
      </c>
      <c r="N12" s="99">
        <f t="shared" si="3"/>
        <v>1</v>
      </c>
    </row>
    <row r="13" spans="1:15" ht="24.95" customHeight="1" x14ac:dyDescent="0.25">
      <c r="A13" s="120">
        <v>14</v>
      </c>
      <c r="B13" s="120" t="s">
        <v>110</v>
      </c>
      <c r="C13" s="95">
        <f t="shared" si="0"/>
        <v>607.04999999999995</v>
      </c>
      <c r="D13" s="97">
        <v>202.1</v>
      </c>
      <c r="E13" s="217">
        <v>2.8</v>
      </c>
      <c r="F13" s="218">
        <v>50.05</v>
      </c>
      <c r="G13" s="191"/>
      <c r="H13" s="109"/>
      <c r="I13" s="189">
        <v>4.3</v>
      </c>
      <c r="J13" s="108">
        <v>200.2</v>
      </c>
      <c r="K13" s="187">
        <f t="shared" si="1"/>
        <v>7.1</v>
      </c>
      <c r="L13" s="123">
        <v>154.69999999999999</v>
      </c>
      <c r="M13" s="98">
        <f t="shared" si="2"/>
        <v>404.95</v>
      </c>
      <c r="N13" s="99">
        <f t="shared" si="3"/>
        <v>2</v>
      </c>
    </row>
    <row r="14" spans="1:15" ht="24.95" customHeight="1" x14ac:dyDescent="0.25">
      <c r="A14" s="120">
        <v>11</v>
      </c>
      <c r="B14" s="120" t="s">
        <v>106</v>
      </c>
      <c r="C14" s="95">
        <f t="shared" si="0"/>
        <v>394.8</v>
      </c>
      <c r="D14" s="97">
        <v>394.8</v>
      </c>
      <c r="E14" s="217"/>
      <c r="F14" s="218"/>
      <c r="G14" s="191">
        <v>4</v>
      </c>
      <c r="H14" s="109"/>
      <c r="I14" s="189"/>
      <c r="J14" s="108"/>
      <c r="K14" s="187">
        <f t="shared" si="1"/>
        <v>4</v>
      </c>
      <c r="L14" s="123"/>
      <c r="M14" s="98">
        <f t="shared" si="2"/>
        <v>0</v>
      </c>
      <c r="N14" s="99">
        <f t="shared" si="3"/>
        <v>1</v>
      </c>
    </row>
    <row r="15" spans="1:15" ht="24.95" customHeight="1" x14ac:dyDescent="0.25">
      <c r="A15" s="120">
        <v>12</v>
      </c>
      <c r="B15" s="120" t="s">
        <v>108</v>
      </c>
      <c r="C15" s="95">
        <f t="shared" si="0"/>
        <v>272.60000000000002</v>
      </c>
      <c r="D15" s="97">
        <v>272.60000000000002</v>
      </c>
      <c r="E15" s="217">
        <v>21.7</v>
      </c>
      <c r="F15" s="218"/>
      <c r="G15" s="191"/>
      <c r="H15" s="109"/>
      <c r="I15" s="189"/>
      <c r="J15" s="108"/>
      <c r="K15" s="187">
        <f t="shared" si="1"/>
        <v>21.7</v>
      </c>
      <c r="L15" s="123"/>
      <c r="M15" s="98">
        <f t="shared" si="2"/>
        <v>0</v>
      </c>
      <c r="N15" s="99">
        <f t="shared" si="3"/>
        <v>1</v>
      </c>
    </row>
    <row r="16" spans="1:15" ht="24.95" customHeight="1" x14ac:dyDescent="0.25">
      <c r="A16" s="120">
        <v>13</v>
      </c>
      <c r="B16" s="120" t="s">
        <v>109</v>
      </c>
      <c r="C16" s="95">
        <f t="shared" si="0"/>
        <v>268.89999999999998</v>
      </c>
      <c r="D16" s="97">
        <v>268.89999999999998</v>
      </c>
      <c r="E16" s="217"/>
      <c r="F16" s="218"/>
      <c r="G16" s="191">
        <v>13.1</v>
      </c>
      <c r="H16" s="109"/>
      <c r="I16" s="189">
        <v>12.5</v>
      </c>
      <c r="J16" s="108"/>
      <c r="K16" s="187">
        <f t="shared" si="1"/>
        <v>25.6</v>
      </c>
      <c r="L16" s="123"/>
      <c r="M16" s="98">
        <f t="shared" si="2"/>
        <v>0</v>
      </c>
      <c r="N16" s="99">
        <f t="shared" si="3"/>
        <v>2</v>
      </c>
    </row>
    <row r="17" spans="1:14" ht="24.95" customHeight="1" x14ac:dyDescent="0.3">
      <c r="A17" s="120">
        <v>15</v>
      </c>
      <c r="B17" s="136" t="s">
        <v>63</v>
      </c>
      <c r="C17" s="95">
        <f t="shared" si="0"/>
        <v>197.4</v>
      </c>
      <c r="D17" s="97">
        <v>197.4</v>
      </c>
      <c r="E17" s="219"/>
      <c r="F17" s="220"/>
      <c r="G17" s="214"/>
      <c r="H17" s="215"/>
      <c r="I17" s="190"/>
      <c r="J17" s="192"/>
      <c r="K17" s="187">
        <f t="shared" si="1"/>
        <v>0</v>
      </c>
      <c r="L17" s="188"/>
      <c r="M17" s="98">
        <f t="shared" si="2"/>
        <v>0</v>
      </c>
      <c r="N17" s="99">
        <f t="shared" si="3"/>
        <v>0</v>
      </c>
    </row>
    <row r="18" spans="1:14" x14ac:dyDescent="0.25">
      <c r="D18" s="15" t="s">
        <v>151</v>
      </c>
      <c r="F18" s="46">
        <f>SUM(F3:F17)</f>
        <v>1001</v>
      </c>
      <c r="H18" s="46">
        <f>SUM(H3:H17)</f>
        <v>1001</v>
      </c>
      <c r="I18" s="26"/>
      <c r="J18" s="46">
        <f>SUM(J3:J17)</f>
        <v>1001</v>
      </c>
      <c r="L18" s="46">
        <f>SUM(L3:L16)</f>
        <v>1547.0000000000002</v>
      </c>
      <c r="M18" s="46">
        <f>SUM(M3:M17)</f>
        <v>4550</v>
      </c>
    </row>
    <row r="19" spans="1:14" x14ac:dyDescent="0.25">
      <c r="D19" s="15" t="s">
        <v>147</v>
      </c>
      <c r="F19" s="45">
        <v>1001</v>
      </c>
      <c r="H19" s="45">
        <v>1001</v>
      </c>
      <c r="J19" s="45">
        <v>1001</v>
      </c>
      <c r="L19" s="45">
        <v>1547</v>
      </c>
    </row>
    <row r="20" spans="1:14" x14ac:dyDescent="0.25">
      <c r="D20" s="15" t="s">
        <v>150</v>
      </c>
      <c r="F20" s="15">
        <v>4</v>
      </c>
      <c r="H20" s="15">
        <v>4</v>
      </c>
      <c r="J20" s="15">
        <v>4</v>
      </c>
      <c r="L20" s="15">
        <v>4</v>
      </c>
    </row>
    <row r="24" spans="1:14" x14ac:dyDescent="0.25">
      <c r="B24" s="1"/>
    </row>
  </sheetData>
  <sortState ref="A2:N17">
    <sortCondition descending="1" ref="C2:C17"/>
  </sortState>
  <phoneticPr fontId="0" type="noConversion"/>
  <printOptions gridLines="1"/>
  <pageMargins left="0.25" right="0.25" top="1" bottom="1" header="0.5" footer="0.5"/>
  <pageSetup scale="75" orientation="landscape" r:id="rId1"/>
  <headerFooter alignWithMargins="0">
    <oddHeader>&amp;C&amp;"Arial,Bold"&amp;28 &amp;"-,Regular"BREAKAWAY ROPING STANDINGS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="75" zoomScaleNormal="75" workbookViewId="0">
      <selection activeCell="L17" sqref="K2:L17"/>
    </sheetView>
  </sheetViews>
  <sheetFormatPr defaultColWidth="9.140625" defaultRowHeight="18.75" x14ac:dyDescent="0.3"/>
  <cols>
    <col min="1" max="1" width="12.42578125" style="10" bestFit="1" customWidth="1"/>
    <col min="2" max="2" width="26.85546875" style="7" customWidth="1"/>
    <col min="3" max="3" width="13.28515625" style="5" bestFit="1" customWidth="1"/>
    <col min="4" max="4" width="14.7109375" style="5" bestFit="1" customWidth="1"/>
    <col min="5" max="5" width="8" style="9" bestFit="1" customWidth="1"/>
    <col min="6" max="6" width="14.28515625" style="5" bestFit="1" customWidth="1"/>
    <col min="7" max="7" width="8" style="9" bestFit="1" customWidth="1"/>
    <col min="8" max="8" width="12.7109375" style="5" bestFit="1" customWidth="1"/>
    <col min="9" max="9" width="8.28515625" style="9" bestFit="1" customWidth="1"/>
    <col min="10" max="10" width="13.42578125" style="11" customWidth="1"/>
    <col min="11" max="11" width="9.85546875" style="5" bestFit="1" customWidth="1"/>
    <col min="12" max="12" width="13.7109375" style="11" customWidth="1"/>
    <col min="13" max="13" width="14" style="5" customWidth="1"/>
    <col min="14" max="16384" width="9.140625" style="5"/>
  </cols>
  <sheetData>
    <row r="1" spans="1:16" s="34" customFormat="1" ht="24.95" customHeight="1" x14ac:dyDescent="0.3">
      <c r="A1" s="35"/>
      <c r="B1" s="6" t="s">
        <v>3</v>
      </c>
      <c r="C1" s="6" t="s">
        <v>0</v>
      </c>
      <c r="D1" s="6" t="s">
        <v>0</v>
      </c>
      <c r="E1" s="36" t="s">
        <v>1</v>
      </c>
      <c r="F1" s="6" t="s">
        <v>0</v>
      </c>
      <c r="G1" s="36" t="s">
        <v>1</v>
      </c>
      <c r="H1" s="6" t="s">
        <v>0</v>
      </c>
      <c r="I1" s="36" t="s">
        <v>1</v>
      </c>
      <c r="J1" s="37" t="s">
        <v>0</v>
      </c>
      <c r="K1" s="6" t="s">
        <v>2</v>
      </c>
      <c r="L1" s="37" t="s">
        <v>0</v>
      </c>
      <c r="M1" s="6" t="s">
        <v>0</v>
      </c>
      <c r="N1" s="38" t="s">
        <v>52</v>
      </c>
    </row>
    <row r="2" spans="1:16" s="34" customFormat="1" x14ac:dyDescent="0.3">
      <c r="A2" s="135" t="s">
        <v>51</v>
      </c>
      <c r="B2" s="136" t="s">
        <v>90</v>
      </c>
      <c r="C2" s="136" t="s">
        <v>4</v>
      </c>
      <c r="D2" s="136" t="s">
        <v>5</v>
      </c>
      <c r="E2" s="152" t="s">
        <v>6</v>
      </c>
      <c r="F2" s="153" t="s">
        <v>6</v>
      </c>
      <c r="G2" s="148" t="s">
        <v>7</v>
      </c>
      <c r="H2" s="149" t="s">
        <v>7</v>
      </c>
      <c r="I2" s="144" t="s">
        <v>8</v>
      </c>
      <c r="J2" s="182" t="s">
        <v>8</v>
      </c>
      <c r="K2" s="143" t="s">
        <v>9</v>
      </c>
      <c r="L2" s="159" t="s">
        <v>2</v>
      </c>
      <c r="M2" s="136" t="s">
        <v>10</v>
      </c>
      <c r="N2" s="119" t="s">
        <v>54</v>
      </c>
    </row>
    <row r="3" spans="1:16" ht="24.95" customHeight="1" x14ac:dyDescent="0.3">
      <c r="A3" s="174">
        <v>1</v>
      </c>
      <c r="B3" s="174" t="s">
        <v>79</v>
      </c>
      <c r="C3" s="175">
        <f t="shared" ref="C3:C17" si="0">SUM(D3+M3)</f>
        <v>3646</v>
      </c>
      <c r="D3" s="176">
        <v>2326.5</v>
      </c>
      <c r="E3" s="201">
        <v>12.1</v>
      </c>
      <c r="F3" s="202">
        <v>300.3</v>
      </c>
      <c r="G3" s="206">
        <v>10.6</v>
      </c>
      <c r="H3" s="207">
        <v>200.2</v>
      </c>
      <c r="I3" s="183">
        <v>9.9</v>
      </c>
      <c r="J3" s="184">
        <v>200.2</v>
      </c>
      <c r="K3" s="178">
        <f t="shared" ref="K3:K17" si="1">E3+G3+I3</f>
        <v>32.6</v>
      </c>
      <c r="L3" s="180">
        <v>618.79999999999995</v>
      </c>
      <c r="M3" s="175">
        <f t="shared" ref="M3:M17" si="2">F3+H3+J3+L3</f>
        <v>1319.5</v>
      </c>
      <c r="N3" s="124">
        <f t="shared" ref="N3:N17" si="3">COUNTA(I3,G3,E3)</f>
        <v>3</v>
      </c>
      <c r="P3" s="8"/>
    </row>
    <row r="4" spans="1:16" ht="24.95" customHeight="1" x14ac:dyDescent="0.3">
      <c r="A4" s="174">
        <v>2</v>
      </c>
      <c r="B4" s="174" t="s">
        <v>71</v>
      </c>
      <c r="C4" s="175">
        <f t="shared" si="0"/>
        <v>2800.42</v>
      </c>
      <c r="D4" s="176">
        <v>1835.82</v>
      </c>
      <c r="E4" s="201">
        <v>13.8</v>
      </c>
      <c r="F4" s="202">
        <v>100.1</v>
      </c>
      <c r="G4" s="206">
        <v>10</v>
      </c>
      <c r="H4" s="207">
        <v>300.3</v>
      </c>
      <c r="I4" s="183">
        <v>10.8</v>
      </c>
      <c r="J4" s="184">
        <v>100.1</v>
      </c>
      <c r="K4" s="178">
        <f t="shared" si="1"/>
        <v>34.6</v>
      </c>
      <c r="L4" s="180">
        <v>464.1</v>
      </c>
      <c r="M4" s="175">
        <f t="shared" si="2"/>
        <v>964.6</v>
      </c>
      <c r="N4" s="124">
        <f t="shared" si="3"/>
        <v>3</v>
      </c>
    </row>
    <row r="5" spans="1:16" ht="24.95" customHeight="1" x14ac:dyDescent="0.3">
      <c r="A5" s="174">
        <v>3</v>
      </c>
      <c r="B5" s="174" t="s">
        <v>82</v>
      </c>
      <c r="C5" s="175">
        <f t="shared" si="0"/>
        <v>1927.9</v>
      </c>
      <c r="D5" s="176">
        <v>1527.5</v>
      </c>
      <c r="E5" s="201">
        <v>19.5</v>
      </c>
      <c r="F5" s="202"/>
      <c r="G5" s="206">
        <v>14.8</v>
      </c>
      <c r="H5" s="207"/>
      <c r="I5" s="183">
        <v>8.4</v>
      </c>
      <c r="J5" s="184">
        <v>400.4</v>
      </c>
      <c r="K5" s="178">
        <f t="shared" si="1"/>
        <v>42.699999999999996</v>
      </c>
      <c r="L5" s="180"/>
      <c r="M5" s="175">
        <f t="shared" si="2"/>
        <v>400.4</v>
      </c>
      <c r="N5" s="124">
        <f t="shared" si="3"/>
        <v>3</v>
      </c>
    </row>
    <row r="6" spans="1:16" ht="24.95" customHeight="1" x14ac:dyDescent="0.3">
      <c r="A6" s="174">
        <v>8</v>
      </c>
      <c r="B6" s="174" t="s">
        <v>113</v>
      </c>
      <c r="C6" s="175">
        <f t="shared" si="0"/>
        <v>1216.9000000000001</v>
      </c>
      <c r="D6" s="176">
        <v>206.8</v>
      </c>
      <c r="E6" s="201">
        <v>16.600000000000001</v>
      </c>
      <c r="F6" s="202"/>
      <c r="G6" s="206">
        <v>9.4</v>
      </c>
      <c r="H6" s="207">
        <v>400.4</v>
      </c>
      <c r="I6" s="183">
        <v>9.6</v>
      </c>
      <c r="J6" s="184">
        <v>300.3</v>
      </c>
      <c r="K6" s="178">
        <f t="shared" si="1"/>
        <v>35.6</v>
      </c>
      <c r="L6" s="180">
        <v>309.39999999999998</v>
      </c>
      <c r="M6" s="175">
        <f t="shared" si="2"/>
        <v>1010.1</v>
      </c>
      <c r="N6" s="124">
        <f t="shared" si="3"/>
        <v>3</v>
      </c>
    </row>
    <row r="7" spans="1:16" ht="24.95" customHeight="1" x14ac:dyDescent="0.3">
      <c r="A7" s="174">
        <v>4</v>
      </c>
      <c r="B7" s="174" t="s">
        <v>48</v>
      </c>
      <c r="C7" s="175">
        <f t="shared" si="0"/>
        <v>1175</v>
      </c>
      <c r="D7" s="176">
        <v>1175</v>
      </c>
      <c r="E7" s="201">
        <v>16.399999999999999</v>
      </c>
      <c r="F7" s="202"/>
      <c r="G7" s="206"/>
      <c r="H7" s="207"/>
      <c r="I7" s="183"/>
      <c r="J7" s="184"/>
      <c r="K7" s="178">
        <f t="shared" si="1"/>
        <v>16.399999999999999</v>
      </c>
      <c r="L7" s="180"/>
      <c r="M7" s="175">
        <f t="shared" si="2"/>
        <v>0</v>
      </c>
      <c r="N7" s="124">
        <f t="shared" si="3"/>
        <v>1</v>
      </c>
    </row>
    <row r="8" spans="1:16" ht="24.95" customHeight="1" x14ac:dyDescent="0.3">
      <c r="A8" s="174">
        <v>5</v>
      </c>
      <c r="B8" s="174" t="s">
        <v>111</v>
      </c>
      <c r="C8" s="175">
        <f t="shared" si="0"/>
        <v>1110.0999999999999</v>
      </c>
      <c r="D8" s="176">
        <v>1010</v>
      </c>
      <c r="E8" s="201"/>
      <c r="F8" s="202"/>
      <c r="G8" s="206">
        <v>10.7</v>
      </c>
      <c r="H8" s="207">
        <v>100.1</v>
      </c>
      <c r="I8" s="183">
        <v>10.9</v>
      </c>
      <c r="J8" s="184"/>
      <c r="K8" s="178">
        <f t="shared" si="1"/>
        <v>21.6</v>
      </c>
      <c r="L8" s="180"/>
      <c r="M8" s="175">
        <f t="shared" si="2"/>
        <v>100.1</v>
      </c>
      <c r="N8" s="124">
        <f t="shared" si="3"/>
        <v>2</v>
      </c>
    </row>
    <row r="9" spans="1:16" ht="24.95" customHeight="1" x14ac:dyDescent="0.3">
      <c r="A9" s="174">
        <v>9</v>
      </c>
      <c r="B9" s="174" t="s">
        <v>80</v>
      </c>
      <c r="C9" s="175">
        <f t="shared" si="0"/>
        <v>728.09999999999991</v>
      </c>
      <c r="D9" s="176">
        <v>373.2</v>
      </c>
      <c r="E9" s="201">
        <v>13.3</v>
      </c>
      <c r="F9" s="202">
        <v>200.2</v>
      </c>
      <c r="G9" s="206">
        <v>11.6</v>
      </c>
      <c r="H9" s="207"/>
      <c r="I9" s="183">
        <v>15.3</v>
      </c>
      <c r="J9" s="184"/>
      <c r="K9" s="178">
        <f t="shared" si="1"/>
        <v>40.200000000000003</v>
      </c>
      <c r="L9" s="180">
        <v>154.69999999999999</v>
      </c>
      <c r="M9" s="175">
        <f t="shared" si="2"/>
        <v>354.9</v>
      </c>
      <c r="N9" s="124">
        <f t="shared" si="3"/>
        <v>3</v>
      </c>
    </row>
    <row r="10" spans="1:16" ht="24.95" customHeight="1" x14ac:dyDescent="0.3">
      <c r="A10" s="174">
        <v>6</v>
      </c>
      <c r="B10" s="174" t="s">
        <v>81</v>
      </c>
      <c r="C10" s="175">
        <f t="shared" si="0"/>
        <v>658</v>
      </c>
      <c r="D10" s="176">
        <v>658</v>
      </c>
      <c r="E10" s="201">
        <v>16</v>
      </c>
      <c r="F10" s="202"/>
      <c r="G10" s="206"/>
      <c r="H10" s="207"/>
      <c r="I10" s="183">
        <v>14.5</v>
      </c>
      <c r="J10" s="184"/>
      <c r="K10" s="178">
        <f t="shared" si="1"/>
        <v>30.5</v>
      </c>
      <c r="L10" s="180"/>
      <c r="M10" s="175">
        <f t="shared" si="2"/>
        <v>0</v>
      </c>
      <c r="N10" s="124">
        <f t="shared" si="3"/>
        <v>2</v>
      </c>
    </row>
    <row r="11" spans="1:16" ht="24.95" customHeight="1" x14ac:dyDescent="0.3">
      <c r="A11" s="174">
        <v>7</v>
      </c>
      <c r="B11" s="174" t="s">
        <v>55</v>
      </c>
      <c r="C11" s="175">
        <f t="shared" si="0"/>
        <v>607.20000000000005</v>
      </c>
      <c r="D11" s="176">
        <v>206.8</v>
      </c>
      <c r="E11" s="201">
        <v>11.2</v>
      </c>
      <c r="F11" s="202">
        <v>400.4</v>
      </c>
      <c r="G11" s="206"/>
      <c r="H11" s="207"/>
      <c r="I11" s="183">
        <v>16.2</v>
      </c>
      <c r="J11" s="184"/>
      <c r="K11" s="178">
        <f t="shared" si="1"/>
        <v>27.4</v>
      </c>
      <c r="L11" s="180"/>
      <c r="M11" s="175">
        <f t="shared" si="2"/>
        <v>400.4</v>
      </c>
      <c r="N11" s="124">
        <f t="shared" si="3"/>
        <v>2</v>
      </c>
    </row>
    <row r="12" spans="1:16" ht="24.95" customHeight="1" x14ac:dyDescent="0.3">
      <c r="A12" s="174">
        <v>10</v>
      </c>
      <c r="B12" s="174" t="s">
        <v>112</v>
      </c>
      <c r="C12" s="175">
        <f t="shared" si="0"/>
        <v>263.2</v>
      </c>
      <c r="D12" s="176">
        <v>263.2</v>
      </c>
      <c r="E12" s="201">
        <v>16.899999999999999</v>
      </c>
      <c r="F12" s="202"/>
      <c r="G12" s="206"/>
      <c r="H12" s="207"/>
      <c r="I12" s="183"/>
      <c r="J12" s="184"/>
      <c r="K12" s="178">
        <f t="shared" si="1"/>
        <v>16.899999999999999</v>
      </c>
      <c r="L12" s="180"/>
      <c r="M12" s="175">
        <f t="shared" si="2"/>
        <v>0</v>
      </c>
      <c r="N12" s="124">
        <f t="shared" si="3"/>
        <v>1</v>
      </c>
    </row>
    <row r="13" spans="1:16" ht="24.95" customHeight="1" x14ac:dyDescent="0.3">
      <c r="A13" s="174">
        <v>14</v>
      </c>
      <c r="B13" s="177" t="s">
        <v>60</v>
      </c>
      <c r="C13" s="175">
        <f t="shared" si="0"/>
        <v>0</v>
      </c>
      <c r="D13" s="176">
        <v>0</v>
      </c>
      <c r="E13" s="203">
        <v>24</v>
      </c>
      <c r="F13" s="204"/>
      <c r="G13" s="208">
        <v>12.3</v>
      </c>
      <c r="H13" s="209"/>
      <c r="I13" s="211">
        <v>12.9</v>
      </c>
      <c r="J13" s="185"/>
      <c r="K13" s="178">
        <f t="shared" si="1"/>
        <v>49.199999999999996</v>
      </c>
      <c r="L13" s="179"/>
      <c r="M13" s="175">
        <f t="shared" si="2"/>
        <v>0</v>
      </c>
      <c r="N13" s="124">
        <f t="shared" si="3"/>
        <v>3</v>
      </c>
    </row>
    <row r="14" spans="1:16" ht="24.95" customHeight="1" x14ac:dyDescent="0.3">
      <c r="A14" s="174">
        <v>11</v>
      </c>
      <c r="B14" s="174" t="s">
        <v>83</v>
      </c>
      <c r="C14" s="175">
        <f t="shared" si="0"/>
        <v>0</v>
      </c>
      <c r="D14" s="176">
        <v>0</v>
      </c>
      <c r="E14" s="201">
        <v>14</v>
      </c>
      <c r="F14" s="202"/>
      <c r="G14" s="206"/>
      <c r="H14" s="207"/>
      <c r="I14" s="183">
        <v>12.4</v>
      </c>
      <c r="J14" s="184"/>
      <c r="K14" s="178">
        <f t="shared" si="1"/>
        <v>26.4</v>
      </c>
      <c r="L14" s="180"/>
      <c r="M14" s="175">
        <f t="shared" si="2"/>
        <v>0</v>
      </c>
      <c r="N14" s="124">
        <f t="shared" si="3"/>
        <v>2</v>
      </c>
    </row>
    <row r="15" spans="1:16" ht="24.95" customHeight="1" x14ac:dyDescent="0.3">
      <c r="A15" s="174">
        <v>12</v>
      </c>
      <c r="B15" s="174" t="s">
        <v>114</v>
      </c>
      <c r="C15" s="175">
        <f t="shared" si="0"/>
        <v>0</v>
      </c>
      <c r="D15" s="176">
        <v>0</v>
      </c>
      <c r="E15" s="201"/>
      <c r="F15" s="202"/>
      <c r="G15" s="206">
        <v>24.1</v>
      </c>
      <c r="H15" s="207"/>
      <c r="I15" s="183"/>
      <c r="J15" s="184"/>
      <c r="K15" s="178">
        <f t="shared" si="1"/>
        <v>24.1</v>
      </c>
      <c r="L15" s="180"/>
      <c r="M15" s="175">
        <f t="shared" si="2"/>
        <v>0</v>
      </c>
      <c r="N15" s="124">
        <f t="shared" si="3"/>
        <v>1</v>
      </c>
    </row>
    <row r="16" spans="1:16" ht="24.95" customHeight="1" x14ac:dyDescent="0.3">
      <c r="A16" s="174">
        <v>13</v>
      </c>
      <c r="B16" s="177" t="s">
        <v>59</v>
      </c>
      <c r="C16" s="175">
        <f t="shared" si="0"/>
        <v>0</v>
      </c>
      <c r="D16" s="176">
        <v>0</v>
      </c>
      <c r="E16" s="203"/>
      <c r="F16" s="202"/>
      <c r="G16" s="208"/>
      <c r="H16" s="207"/>
      <c r="I16" s="212"/>
      <c r="J16" s="184"/>
      <c r="K16" s="178">
        <f t="shared" si="1"/>
        <v>0</v>
      </c>
      <c r="L16" s="180"/>
      <c r="M16" s="175">
        <f t="shared" si="2"/>
        <v>0</v>
      </c>
      <c r="N16" s="124">
        <f t="shared" si="3"/>
        <v>0</v>
      </c>
    </row>
    <row r="17" spans="1:14" x14ac:dyDescent="0.3">
      <c r="A17" s="174">
        <v>15</v>
      </c>
      <c r="B17" s="177" t="s">
        <v>136</v>
      </c>
      <c r="C17" s="175">
        <f t="shared" si="0"/>
        <v>0</v>
      </c>
      <c r="D17" s="176">
        <v>0</v>
      </c>
      <c r="E17" s="203"/>
      <c r="F17" s="205"/>
      <c r="G17" s="208"/>
      <c r="H17" s="210"/>
      <c r="I17" s="211"/>
      <c r="J17" s="186"/>
      <c r="K17" s="178">
        <f t="shared" si="1"/>
        <v>0</v>
      </c>
      <c r="L17" s="181"/>
      <c r="M17" s="175">
        <f t="shared" si="2"/>
        <v>0</v>
      </c>
      <c r="N17" s="124">
        <f t="shared" si="3"/>
        <v>0</v>
      </c>
    </row>
    <row r="18" spans="1:14" x14ac:dyDescent="0.3">
      <c r="D18" s="5" t="s">
        <v>151</v>
      </c>
      <c r="F18" s="8">
        <f>SUM(F3:F17)</f>
        <v>1000.9999999999999</v>
      </c>
      <c r="H18" s="8">
        <f>SUM(H3:H17)</f>
        <v>1001</v>
      </c>
      <c r="J18" s="70">
        <f>SUM(J3:J17)</f>
        <v>1001</v>
      </c>
      <c r="L18" s="70">
        <f>SUM(L3:L17)</f>
        <v>1547.0000000000002</v>
      </c>
      <c r="M18" s="8">
        <f>SUM(M3:M17)</f>
        <v>4549.9999999999991</v>
      </c>
    </row>
    <row r="19" spans="1:14" x14ac:dyDescent="0.3">
      <c r="D19" s="5" t="s">
        <v>146</v>
      </c>
      <c r="F19" s="8">
        <v>1001</v>
      </c>
      <c r="H19" s="8">
        <v>1001</v>
      </c>
      <c r="J19" s="70">
        <v>1001</v>
      </c>
      <c r="L19" s="70">
        <v>1547</v>
      </c>
      <c r="M19" s="8">
        <v>4550</v>
      </c>
    </row>
    <row r="20" spans="1:14" x14ac:dyDescent="0.3">
      <c r="D20" s="5" t="s">
        <v>150</v>
      </c>
      <c r="F20" s="89">
        <v>4</v>
      </c>
      <c r="H20" s="89">
        <v>4</v>
      </c>
      <c r="J20" s="89">
        <v>4</v>
      </c>
      <c r="K20" s="89"/>
      <c r="L20" s="89">
        <v>4</v>
      </c>
    </row>
  </sheetData>
  <sortState ref="A2:N17">
    <sortCondition descending="1" ref="C2:C17"/>
  </sortState>
  <phoneticPr fontId="0" type="noConversion"/>
  <printOptions gridLines="1"/>
  <pageMargins left="0" right="0" top="1" bottom="1" header="0.5" footer="0.5"/>
  <pageSetup scale="79" orientation="landscape" r:id="rId1"/>
  <headerFooter alignWithMargins="0">
    <oddHeader>&amp;C&amp;"Arial,Bold"&amp;28 &amp;"-,Regular"CALF ROPING STANDINGS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workbookViewId="0">
      <selection activeCell="F9" sqref="E2:F9"/>
    </sheetView>
  </sheetViews>
  <sheetFormatPr defaultColWidth="8.85546875" defaultRowHeight="12.75" x14ac:dyDescent="0.2"/>
  <cols>
    <col min="1" max="1" width="5.28515625" style="61" customWidth="1"/>
    <col min="2" max="2" width="17.5703125" style="61" customWidth="1"/>
    <col min="3" max="3" width="9.5703125" style="62" bestFit="1" customWidth="1"/>
    <col min="4" max="4" width="12" style="62" bestFit="1" customWidth="1"/>
    <col min="5" max="5" width="7" style="62" bestFit="1" customWidth="1"/>
    <col min="6" max="6" width="9.85546875" style="62" bestFit="1" customWidth="1"/>
    <col min="7" max="7" width="7.7109375" style="62" bestFit="1" customWidth="1"/>
    <col min="8" max="8" width="9.85546875" style="62" bestFit="1" customWidth="1"/>
    <col min="9" max="9" width="7.28515625" style="62" bestFit="1" customWidth="1"/>
    <col min="10" max="10" width="9.85546875" style="62" bestFit="1" customWidth="1"/>
    <col min="11" max="11" width="8.42578125" style="62" bestFit="1" customWidth="1"/>
    <col min="12" max="13" width="10.28515625" style="62" bestFit="1" customWidth="1"/>
    <col min="14" max="14" width="6.42578125" style="62" customWidth="1"/>
    <col min="15" max="16384" width="8.85546875" style="62"/>
  </cols>
  <sheetData>
    <row r="1" spans="1:14" s="61" customFormat="1" ht="24" customHeight="1" x14ac:dyDescent="0.25">
      <c r="A1" s="68" t="s">
        <v>51</v>
      </c>
      <c r="B1" s="54" t="s">
        <v>88</v>
      </c>
      <c r="C1" s="69" t="s">
        <v>89</v>
      </c>
      <c r="D1" s="54" t="s">
        <v>0</v>
      </c>
      <c r="E1" s="55" t="s">
        <v>1</v>
      </c>
      <c r="F1" s="56" t="s">
        <v>0</v>
      </c>
      <c r="G1" s="56" t="s">
        <v>1</v>
      </c>
      <c r="H1" s="57" t="s">
        <v>0</v>
      </c>
      <c r="I1" s="58" t="s">
        <v>1</v>
      </c>
      <c r="J1" s="58" t="s">
        <v>0</v>
      </c>
      <c r="K1" s="55" t="s">
        <v>2</v>
      </c>
      <c r="L1" s="56" t="s">
        <v>0</v>
      </c>
      <c r="M1" s="56" t="s">
        <v>0</v>
      </c>
      <c r="N1" s="69" t="s">
        <v>53</v>
      </c>
    </row>
    <row r="2" spans="1:14" s="61" customFormat="1" ht="24" customHeight="1" x14ac:dyDescent="0.25">
      <c r="A2" s="54"/>
      <c r="B2" s="54" t="s">
        <v>90</v>
      </c>
      <c r="C2" s="54" t="s">
        <v>4</v>
      </c>
      <c r="D2" s="54" t="s">
        <v>5</v>
      </c>
      <c r="E2" s="196" t="s">
        <v>6</v>
      </c>
      <c r="F2" s="197" t="s">
        <v>6</v>
      </c>
      <c r="G2" s="166" t="s">
        <v>7</v>
      </c>
      <c r="H2" s="169" t="s">
        <v>7</v>
      </c>
      <c r="I2" s="193" t="s">
        <v>8</v>
      </c>
      <c r="J2" s="193" t="s">
        <v>8</v>
      </c>
      <c r="K2" s="161" t="s">
        <v>9</v>
      </c>
      <c r="L2" s="162" t="s">
        <v>2</v>
      </c>
      <c r="M2" s="56" t="s">
        <v>10</v>
      </c>
      <c r="N2" s="54" t="s">
        <v>54</v>
      </c>
    </row>
    <row r="3" spans="1:14" ht="24" customHeight="1" x14ac:dyDescent="0.25">
      <c r="A3" s="56" t="s">
        <v>16</v>
      </c>
      <c r="B3" s="54" t="s">
        <v>86</v>
      </c>
      <c r="C3" s="59">
        <f t="shared" ref="C3:C9" si="0">SUM(D3+M3)</f>
        <v>3608.2700000000004</v>
      </c>
      <c r="D3" s="59">
        <v>3327.55</v>
      </c>
      <c r="E3" s="198">
        <v>74</v>
      </c>
      <c r="F3" s="199">
        <v>210.54</v>
      </c>
      <c r="G3" s="170">
        <v>72</v>
      </c>
      <c r="H3" s="168">
        <v>70.180000000000007</v>
      </c>
      <c r="I3" s="165"/>
      <c r="J3" s="194"/>
      <c r="K3" s="163">
        <f t="shared" ref="K3:K8" si="1">E3+G3+I3</f>
        <v>146</v>
      </c>
      <c r="L3" s="164"/>
      <c r="M3" s="59">
        <f t="shared" ref="M3:M9" si="2">SUM(F3+H3+J3+L3)</f>
        <v>280.72000000000003</v>
      </c>
      <c r="N3" s="60">
        <f t="shared" ref="N3:N9" si="3">COUNTA(E3,G3,I3)</f>
        <v>2</v>
      </c>
    </row>
    <row r="4" spans="1:14" ht="24" customHeight="1" x14ac:dyDescent="0.25">
      <c r="A4" s="56" t="s">
        <v>20</v>
      </c>
      <c r="B4" s="54" t="s">
        <v>117</v>
      </c>
      <c r="C4" s="59">
        <f t="shared" si="0"/>
        <v>1406.27</v>
      </c>
      <c r="D4" s="59">
        <v>372.71</v>
      </c>
      <c r="E4" s="200">
        <v>73</v>
      </c>
      <c r="F4" s="199">
        <v>70.180000000000007</v>
      </c>
      <c r="G4" s="170">
        <v>75</v>
      </c>
      <c r="H4" s="168">
        <v>350.9</v>
      </c>
      <c r="I4" s="165">
        <v>73</v>
      </c>
      <c r="J4" s="195">
        <v>70.180000000000007</v>
      </c>
      <c r="K4" s="163">
        <f t="shared" si="1"/>
        <v>221</v>
      </c>
      <c r="L4" s="164">
        <v>542.29999999999995</v>
      </c>
      <c r="M4" s="59">
        <f t="shared" si="2"/>
        <v>1033.56</v>
      </c>
      <c r="N4" s="60">
        <f t="shared" si="3"/>
        <v>3</v>
      </c>
    </row>
    <row r="5" spans="1:14" ht="24" customHeight="1" x14ac:dyDescent="0.25">
      <c r="A5" s="56" t="s">
        <v>18</v>
      </c>
      <c r="B5" s="54" t="s">
        <v>115</v>
      </c>
      <c r="C5" s="59">
        <f t="shared" si="0"/>
        <v>1350.41</v>
      </c>
      <c r="D5" s="59">
        <v>603.95000000000005</v>
      </c>
      <c r="E5" s="198">
        <v>72</v>
      </c>
      <c r="F5" s="199"/>
      <c r="G5" s="170">
        <v>72</v>
      </c>
      <c r="H5" s="168">
        <v>70.180000000000007</v>
      </c>
      <c r="I5" s="165">
        <v>76</v>
      </c>
      <c r="J5" s="194">
        <v>350.9</v>
      </c>
      <c r="K5" s="163">
        <f t="shared" si="1"/>
        <v>220</v>
      </c>
      <c r="L5" s="164">
        <v>325.38</v>
      </c>
      <c r="M5" s="59">
        <f t="shared" si="2"/>
        <v>746.46</v>
      </c>
      <c r="N5" s="60">
        <f t="shared" si="3"/>
        <v>3</v>
      </c>
    </row>
    <row r="6" spans="1:14" ht="24" customHeight="1" x14ac:dyDescent="0.25">
      <c r="A6" s="56" t="s">
        <v>17</v>
      </c>
      <c r="B6" s="54" t="s">
        <v>116</v>
      </c>
      <c r="C6" s="59">
        <f t="shared" si="0"/>
        <v>818.4</v>
      </c>
      <c r="D6" s="59">
        <v>537.67999999999995</v>
      </c>
      <c r="E6" s="198">
        <v>73</v>
      </c>
      <c r="F6" s="199">
        <v>70.180000000000007</v>
      </c>
      <c r="G6" s="171"/>
      <c r="H6" s="168"/>
      <c r="I6" s="165">
        <v>75</v>
      </c>
      <c r="J6" s="194">
        <v>210.54</v>
      </c>
      <c r="K6" s="163">
        <f t="shared" si="1"/>
        <v>148</v>
      </c>
      <c r="L6" s="164"/>
      <c r="M6" s="59">
        <f t="shared" si="2"/>
        <v>280.72000000000003</v>
      </c>
      <c r="N6" s="60">
        <f t="shared" si="3"/>
        <v>2</v>
      </c>
    </row>
    <row r="7" spans="1:14" ht="24" customHeight="1" x14ac:dyDescent="0.25">
      <c r="A7" s="56" t="s">
        <v>21</v>
      </c>
      <c r="B7" s="54" t="s">
        <v>118</v>
      </c>
      <c r="C7" s="59">
        <f t="shared" si="0"/>
        <v>640.99</v>
      </c>
      <c r="D7" s="59">
        <v>143.35</v>
      </c>
      <c r="E7" s="198">
        <v>72</v>
      </c>
      <c r="F7" s="199"/>
      <c r="G7" s="170">
        <v>74</v>
      </c>
      <c r="H7" s="167">
        <v>210.54</v>
      </c>
      <c r="I7" s="165">
        <v>73</v>
      </c>
      <c r="J7" s="194">
        <v>70.180000000000007</v>
      </c>
      <c r="K7" s="163">
        <f t="shared" si="1"/>
        <v>219</v>
      </c>
      <c r="L7" s="164">
        <v>216.92</v>
      </c>
      <c r="M7" s="59">
        <f t="shared" si="2"/>
        <v>497.64</v>
      </c>
      <c r="N7" s="60">
        <f t="shared" si="3"/>
        <v>3</v>
      </c>
    </row>
    <row r="8" spans="1:14" ht="24" customHeight="1" x14ac:dyDescent="0.25">
      <c r="A8" s="56" t="s">
        <v>19</v>
      </c>
      <c r="B8" s="54" t="s">
        <v>87</v>
      </c>
      <c r="C8" s="59">
        <f t="shared" si="0"/>
        <v>565.22</v>
      </c>
      <c r="D8" s="59">
        <v>214.32</v>
      </c>
      <c r="E8" s="198">
        <v>77</v>
      </c>
      <c r="F8" s="199">
        <v>350.9</v>
      </c>
      <c r="G8" s="170"/>
      <c r="H8" s="167"/>
      <c r="I8" s="165"/>
      <c r="J8" s="194"/>
      <c r="K8" s="163">
        <f t="shared" si="1"/>
        <v>77</v>
      </c>
      <c r="L8" s="164"/>
      <c r="M8" s="59">
        <f t="shared" si="2"/>
        <v>350.9</v>
      </c>
      <c r="N8" s="60">
        <f t="shared" si="3"/>
        <v>1</v>
      </c>
    </row>
    <row r="9" spans="1:14" s="72" customFormat="1" ht="24" customHeight="1" x14ac:dyDescent="0.25">
      <c r="A9" s="56" t="s">
        <v>22</v>
      </c>
      <c r="B9" s="54" t="s">
        <v>119</v>
      </c>
      <c r="C9" s="59">
        <f t="shared" si="0"/>
        <v>0</v>
      </c>
      <c r="D9" s="59">
        <v>0</v>
      </c>
      <c r="E9" s="198"/>
      <c r="F9" s="199"/>
      <c r="G9" s="170"/>
      <c r="H9" s="167"/>
      <c r="I9" s="165"/>
      <c r="J9" s="194"/>
      <c r="K9" s="163">
        <v>0</v>
      </c>
      <c r="L9" s="164"/>
      <c r="M9" s="59">
        <f t="shared" si="2"/>
        <v>0</v>
      </c>
      <c r="N9" s="60">
        <f t="shared" si="3"/>
        <v>0</v>
      </c>
    </row>
    <row r="10" spans="1:14" x14ac:dyDescent="0.2">
      <c r="A10" s="63"/>
      <c r="C10" s="64"/>
      <c r="D10" s="64" t="s">
        <v>151</v>
      </c>
      <c r="E10" s="65"/>
      <c r="F10" s="92">
        <f>SUM(F3:F9)</f>
        <v>701.8</v>
      </c>
      <c r="G10" s="92"/>
      <c r="H10" s="92">
        <f>SUM(H3:H9)</f>
        <v>701.8</v>
      </c>
      <c r="I10" s="92"/>
      <c r="J10" s="92">
        <f>SUM(J3:J9)</f>
        <v>701.8</v>
      </c>
      <c r="K10" s="92"/>
      <c r="L10" s="92">
        <f>SUM(L3:L9)</f>
        <v>1084.5999999999999</v>
      </c>
      <c r="M10" s="64">
        <f>SUM(M3:M9)</f>
        <v>3190</v>
      </c>
    </row>
    <row r="11" spans="1:14" x14ac:dyDescent="0.2">
      <c r="A11" s="63"/>
      <c r="C11" s="64"/>
      <c r="D11" s="64" t="s">
        <v>147</v>
      </c>
      <c r="E11" s="65"/>
      <c r="F11" s="92">
        <v>701.8</v>
      </c>
      <c r="G11" s="92"/>
      <c r="H11" s="92">
        <v>701.8</v>
      </c>
      <c r="I11" s="92"/>
      <c r="J11" s="92">
        <v>701.8</v>
      </c>
      <c r="K11" s="92"/>
      <c r="L11" s="92">
        <v>1084.5999999999999</v>
      </c>
      <c r="M11" s="92">
        <v>3190</v>
      </c>
    </row>
    <row r="12" spans="1:14" x14ac:dyDescent="0.2">
      <c r="A12" s="63"/>
      <c r="C12" s="64"/>
      <c r="D12" s="64" t="s">
        <v>150</v>
      </c>
      <c r="E12" s="65"/>
      <c r="F12" s="66" t="s">
        <v>19</v>
      </c>
      <c r="G12" s="66"/>
      <c r="H12" s="66" t="s">
        <v>19</v>
      </c>
      <c r="I12" s="67"/>
      <c r="J12" s="66" t="s">
        <v>19</v>
      </c>
      <c r="K12" s="65"/>
      <c r="L12" s="66" t="s">
        <v>18</v>
      </c>
      <c r="M12" s="64"/>
    </row>
  </sheetData>
  <sortState ref="A2:N9">
    <sortCondition descending="1" ref="C2:C9"/>
  </sortState>
  <phoneticPr fontId="14" type="noConversion"/>
  <pageMargins left="0.7" right="0.7" top="0.75" bottom="0.75" header="0.3" footer="0.3"/>
  <pageSetup scale="98" orientation="landscape" r:id="rId1"/>
  <headerFooter>
    <oddHeader>&amp;CRANCH BRONC STANDINGS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zoomScale="70" zoomScaleNormal="70" workbookViewId="0">
      <selection activeCell="D12" sqref="D12"/>
    </sheetView>
  </sheetViews>
  <sheetFormatPr defaultColWidth="9.140625" defaultRowHeight="18.75" x14ac:dyDescent="0.3"/>
  <cols>
    <col min="1" max="1" width="6.7109375" style="35" bestFit="1" customWidth="1"/>
    <col min="2" max="2" width="24.5703125" style="6" bestFit="1" customWidth="1"/>
    <col min="3" max="3" width="14.5703125" style="34" bestFit="1" customWidth="1"/>
    <col min="4" max="4" width="15.140625" style="34" bestFit="1" customWidth="1"/>
    <col min="5" max="5" width="7.85546875" style="42" bestFit="1" customWidth="1"/>
    <col min="6" max="6" width="11.42578125" style="34" bestFit="1" customWidth="1"/>
    <col min="7" max="7" width="8.7109375" style="42" bestFit="1" customWidth="1"/>
    <col min="8" max="8" width="11.42578125" style="34" bestFit="1" customWidth="1"/>
    <col min="9" max="9" width="8.28515625" style="42" bestFit="1" customWidth="1"/>
    <col min="10" max="10" width="11.42578125" style="34" bestFit="1" customWidth="1"/>
    <col min="11" max="11" width="10" style="34" bestFit="1" customWidth="1"/>
    <col min="12" max="12" width="13.7109375" style="44" bestFit="1" customWidth="1"/>
    <col min="13" max="14" width="13.7109375" style="34" bestFit="1" customWidth="1"/>
    <col min="15" max="16384" width="9.140625" style="34"/>
  </cols>
  <sheetData>
    <row r="1" spans="1:14" ht="24.95" customHeight="1" x14ac:dyDescent="0.3">
      <c r="B1" s="6" t="s">
        <v>11</v>
      </c>
      <c r="C1" s="6" t="s">
        <v>0</v>
      </c>
      <c r="D1" s="6" t="s">
        <v>0</v>
      </c>
      <c r="E1" s="36" t="s">
        <v>1</v>
      </c>
      <c r="F1" s="6" t="s">
        <v>0</v>
      </c>
      <c r="G1" s="36" t="s">
        <v>1</v>
      </c>
      <c r="H1" s="6" t="s">
        <v>0</v>
      </c>
      <c r="I1" s="36" t="s">
        <v>1</v>
      </c>
      <c r="J1" s="6" t="s">
        <v>0</v>
      </c>
      <c r="K1" s="6" t="s">
        <v>2</v>
      </c>
      <c r="L1" s="37" t="s">
        <v>0</v>
      </c>
      <c r="M1" s="6" t="s">
        <v>0</v>
      </c>
      <c r="N1" s="38" t="s">
        <v>52</v>
      </c>
    </row>
    <row r="2" spans="1:14" ht="24.95" customHeight="1" x14ac:dyDescent="0.3">
      <c r="A2" s="135" t="s">
        <v>51</v>
      </c>
      <c r="B2" s="136" t="s">
        <v>90</v>
      </c>
      <c r="C2" s="136" t="s">
        <v>4</v>
      </c>
      <c r="D2" s="136" t="s">
        <v>5</v>
      </c>
      <c r="E2" s="155" t="s">
        <v>6</v>
      </c>
      <c r="F2" s="156" t="s">
        <v>6</v>
      </c>
      <c r="G2" s="148" t="s">
        <v>7</v>
      </c>
      <c r="H2" s="149" t="s">
        <v>7</v>
      </c>
      <c r="I2" s="144" t="s">
        <v>8</v>
      </c>
      <c r="J2" s="145" t="s">
        <v>8</v>
      </c>
      <c r="K2" s="143" t="s">
        <v>9</v>
      </c>
      <c r="L2" s="159" t="s">
        <v>2</v>
      </c>
      <c r="M2" s="136" t="s">
        <v>10</v>
      </c>
      <c r="N2" s="119" t="s">
        <v>54</v>
      </c>
    </row>
    <row r="3" spans="1:14" ht="24.95" customHeight="1" x14ac:dyDescent="0.3">
      <c r="A3" s="138">
        <v>1</v>
      </c>
      <c r="B3" s="138" t="s">
        <v>60</v>
      </c>
      <c r="C3" s="137">
        <f t="shared" ref="C3:C11" si="0">SUM(D3+M3)</f>
        <v>3795.68</v>
      </c>
      <c r="D3" s="139">
        <v>2693.6</v>
      </c>
      <c r="E3" s="157">
        <v>11.4</v>
      </c>
      <c r="F3" s="158">
        <v>310.64</v>
      </c>
      <c r="G3" s="150">
        <v>11.1</v>
      </c>
      <c r="H3" s="151">
        <v>310.64</v>
      </c>
      <c r="I3" s="146">
        <v>12.6</v>
      </c>
      <c r="J3" s="147"/>
      <c r="K3" s="142">
        <f t="shared" ref="K3:K11" si="1">E3+G3+I3</f>
        <v>35.1</v>
      </c>
      <c r="L3" s="160">
        <v>480.8</v>
      </c>
      <c r="M3" s="140">
        <f t="shared" ref="M3:M11" si="2">SUM(F3+H3+J3+L3)</f>
        <v>1102.08</v>
      </c>
      <c r="N3" s="141">
        <f t="shared" ref="N3:N11" si="3">COUNTA(E3,G3,I3)</f>
        <v>3</v>
      </c>
    </row>
    <row r="4" spans="1:14" ht="24.95" customHeight="1" x14ac:dyDescent="0.3">
      <c r="A4" s="138">
        <v>3</v>
      </c>
      <c r="B4" s="138" t="s">
        <v>83</v>
      </c>
      <c r="C4" s="137">
        <f t="shared" si="0"/>
        <v>2359.37</v>
      </c>
      <c r="D4" s="139">
        <v>1533.38</v>
      </c>
      <c r="E4" s="157">
        <v>17.8</v>
      </c>
      <c r="F4" s="158">
        <v>77.66</v>
      </c>
      <c r="G4" s="150">
        <v>12.4</v>
      </c>
      <c r="H4" s="151">
        <v>155.32</v>
      </c>
      <c r="I4" s="146">
        <v>10.5</v>
      </c>
      <c r="J4" s="147">
        <v>232.98</v>
      </c>
      <c r="K4" s="142">
        <f t="shared" si="1"/>
        <v>40.700000000000003</v>
      </c>
      <c r="L4" s="160">
        <v>360.03</v>
      </c>
      <c r="M4" s="140">
        <f t="shared" si="2"/>
        <v>825.99</v>
      </c>
      <c r="N4" s="141">
        <f t="shared" si="3"/>
        <v>3</v>
      </c>
    </row>
    <row r="5" spans="1:14" ht="24.95" customHeight="1" x14ac:dyDescent="0.3">
      <c r="A5" s="138">
        <v>2</v>
      </c>
      <c r="B5" s="138" t="s">
        <v>71</v>
      </c>
      <c r="C5" s="137">
        <f t="shared" si="0"/>
        <v>1986.06</v>
      </c>
      <c r="D5" s="139">
        <v>1435.38</v>
      </c>
      <c r="E5" s="157">
        <v>12.4</v>
      </c>
      <c r="F5" s="158">
        <v>232.98</v>
      </c>
      <c r="G5" s="150"/>
      <c r="H5" s="151"/>
      <c r="I5" s="146">
        <v>12.1</v>
      </c>
      <c r="J5" s="147">
        <v>77.66</v>
      </c>
      <c r="K5" s="142">
        <f t="shared" si="1"/>
        <v>24.5</v>
      </c>
      <c r="L5" s="160">
        <v>240.04</v>
      </c>
      <c r="M5" s="140">
        <f t="shared" si="2"/>
        <v>550.67999999999995</v>
      </c>
      <c r="N5" s="141">
        <f t="shared" si="3"/>
        <v>2</v>
      </c>
    </row>
    <row r="6" spans="1:14" ht="24.95" customHeight="1" x14ac:dyDescent="0.3">
      <c r="A6" s="138">
        <v>5</v>
      </c>
      <c r="B6" s="138" t="s">
        <v>61</v>
      </c>
      <c r="C6" s="137">
        <f t="shared" si="0"/>
        <v>997.2</v>
      </c>
      <c r="D6" s="139">
        <v>764.22</v>
      </c>
      <c r="E6" s="157"/>
      <c r="F6" s="158"/>
      <c r="G6" s="150">
        <v>11.7</v>
      </c>
      <c r="H6" s="151">
        <v>232.98</v>
      </c>
      <c r="I6" s="146"/>
      <c r="J6" s="147"/>
      <c r="K6" s="142">
        <f t="shared" si="1"/>
        <v>11.7</v>
      </c>
      <c r="L6" s="160"/>
      <c r="M6" s="140">
        <f t="shared" si="2"/>
        <v>232.98</v>
      </c>
      <c r="N6" s="141">
        <f t="shared" si="3"/>
        <v>1</v>
      </c>
    </row>
    <row r="7" spans="1:14" ht="24.95" customHeight="1" x14ac:dyDescent="0.3">
      <c r="A7" s="138">
        <v>4</v>
      </c>
      <c r="B7" s="138" t="s">
        <v>45</v>
      </c>
      <c r="C7" s="137">
        <f t="shared" si="0"/>
        <v>897.54</v>
      </c>
      <c r="D7" s="139">
        <v>742.22</v>
      </c>
      <c r="E7" s="157">
        <v>17.399999999999999</v>
      </c>
      <c r="F7" s="158">
        <v>155.32</v>
      </c>
      <c r="G7" s="150"/>
      <c r="H7" s="151"/>
      <c r="I7" s="146">
        <v>13.3</v>
      </c>
      <c r="J7" s="147"/>
      <c r="K7" s="142">
        <f t="shared" si="1"/>
        <v>30.7</v>
      </c>
      <c r="L7" s="160"/>
      <c r="M7" s="140">
        <f t="shared" si="2"/>
        <v>155.32</v>
      </c>
      <c r="N7" s="141">
        <f t="shared" si="3"/>
        <v>2</v>
      </c>
    </row>
    <row r="8" spans="1:14" ht="24.95" customHeight="1" x14ac:dyDescent="0.3">
      <c r="A8" s="138">
        <v>6</v>
      </c>
      <c r="B8" s="138" t="s">
        <v>49</v>
      </c>
      <c r="C8" s="137">
        <f t="shared" si="0"/>
        <v>472.74</v>
      </c>
      <c r="D8" s="139">
        <v>197.4</v>
      </c>
      <c r="E8" s="157"/>
      <c r="F8" s="158"/>
      <c r="G8" s="150">
        <v>15.4</v>
      </c>
      <c r="H8" s="151"/>
      <c r="I8" s="146">
        <v>11.5</v>
      </c>
      <c r="J8" s="147">
        <v>155.32</v>
      </c>
      <c r="K8" s="142">
        <f t="shared" si="1"/>
        <v>26.9</v>
      </c>
      <c r="L8" s="160">
        <v>120.02</v>
      </c>
      <c r="M8" s="140">
        <f t="shared" si="2"/>
        <v>275.33999999999997</v>
      </c>
      <c r="N8" s="141">
        <f t="shared" si="3"/>
        <v>2</v>
      </c>
    </row>
    <row r="9" spans="1:14" ht="24.95" customHeight="1" x14ac:dyDescent="0.3">
      <c r="A9" s="138">
        <v>8</v>
      </c>
      <c r="B9" s="138" t="s">
        <v>113</v>
      </c>
      <c r="C9" s="137">
        <f t="shared" si="0"/>
        <v>470.34000000000003</v>
      </c>
      <c r="D9" s="139">
        <v>159.80000000000001</v>
      </c>
      <c r="E9" s="157"/>
      <c r="F9" s="158"/>
      <c r="G9" s="150"/>
      <c r="H9" s="151"/>
      <c r="I9" s="146">
        <v>9.4</v>
      </c>
      <c r="J9" s="147">
        <v>310.54000000000002</v>
      </c>
      <c r="K9" s="142">
        <f t="shared" si="1"/>
        <v>9.4</v>
      </c>
      <c r="L9" s="160"/>
      <c r="M9" s="140">
        <f t="shared" si="2"/>
        <v>310.54000000000002</v>
      </c>
      <c r="N9" s="141">
        <f t="shared" si="3"/>
        <v>1</v>
      </c>
    </row>
    <row r="10" spans="1:14" ht="24.95" customHeight="1" x14ac:dyDescent="0.3">
      <c r="A10" s="138">
        <v>7</v>
      </c>
      <c r="B10" s="138" t="s">
        <v>46</v>
      </c>
      <c r="C10" s="137">
        <f t="shared" si="0"/>
        <v>246.85999999999999</v>
      </c>
      <c r="D10" s="139">
        <v>169.2</v>
      </c>
      <c r="E10" s="157"/>
      <c r="F10" s="158"/>
      <c r="G10" s="150">
        <v>14.2</v>
      </c>
      <c r="H10" s="151">
        <v>77.66</v>
      </c>
      <c r="I10" s="146"/>
      <c r="J10" s="147"/>
      <c r="K10" s="142">
        <f t="shared" si="1"/>
        <v>14.2</v>
      </c>
      <c r="L10" s="160"/>
      <c r="M10" s="140">
        <f t="shared" si="2"/>
        <v>77.66</v>
      </c>
      <c r="N10" s="141">
        <f t="shared" si="3"/>
        <v>1</v>
      </c>
    </row>
    <row r="11" spans="1:14" ht="24.95" customHeight="1" x14ac:dyDescent="0.3">
      <c r="A11" s="138">
        <v>9</v>
      </c>
      <c r="B11" s="138" t="s">
        <v>50</v>
      </c>
      <c r="C11" s="137">
        <f t="shared" si="0"/>
        <v>90</v>
      </c>
      <c r="D11" s="139">
        <v>90</v>
      </c>
      <c r="E11" s="157">
        <v>18.100000000000001</v>
      </c>
      <c r="F11" s="158"/>
      <c r="G11" s="150"/>
      <c r="H11" s="151"/>
      <c r="I11" s="146">
        <v>20.5</v>
      </c>
      <c r="J11" s="147"/>
      <c r="K11" s="142">
        <f t="shared" si="1"/>
        <v>38.6</v>
      </c>
      <c r="L11" s="160"/>
      <c r="M11" s="140">
        <f t="shared" si="2"/>
        <v>0</v>
      </c>
      <c r="N11" s="141">
        <f t="shared" si="3"/>
        <v>2</v>
      </c>
    </row>
    <row r="12" spans="1:14" ht="24.95" customHeight="1" x14ac:dyDescent="0.3">
      <c r="A12" s="3"/>
      <c r="B12" s="3"/>
      <c r="C12" s="37"/>
      <c r="D12" s="40" t="s">
        <v>151</v>
      </c>
      <c r="E12" s="41"/>
      <c r="F12" s="40">
        <f>SUM(F3:F11)</f>
        <v>776.59999999999991</v>
      </c>
      <c r="G12" s="41"/>
      <c r="H12" s="40">
        <f>SUM(H3:H11)</f>
        <v>776.59999999999991</v>
      </c>
      <c r="I12" s="41"/>
      <c r="J12" s="40">
        <f>SUM(J3:J11)</f>
        <v>776.5</v>
      </c>
      <c r="K12" s="36"/>
      <c r="L12" s="39">
        <f>SUM(L3:L11)</f>
        <v>1200.8899999999999</v>
      </c>
      <c r="M12" s="39">
        <f>SUM(M3:M11)</f>
        <v>3530.59</v>
      </c>
    </row>
    <row r="13" spans="1:14" ht="24.95" customHeight="1" x14ac:dyDescent="0.3">
      <c r="A13" s="3"/>
      <c r="B13" s="3"/>
      <c r="C13" s="37"/>
      <c r="D13" s="40" t="s">
        <v>147</v>
      </c>
      <c r="E13" s="41"/>
      <c r="F13" s="40">
        <v>776.6</v>
      </c>
      <c r="G13" s="41"/>
      <c r="H13" s="40">
        <v>776.6</v>
      </c>
      <c r="I13" s="41"/>
      <c r="J13" s="40">
        <v>776.6</v>
      </c>
      <c r="K13" s="36"/>
      <c r="L13" s="39">
        <v>1200.8900000000001</v>
      </c>
      <c r="M13" s="39">
        <v>3530.59</v>
      </c>
    </row>
    <row r="14" spans="1:14" x14ac:dyDescent="0.3">
      <c r="D14" s="34" t="s">
        <v>150</v>
      </c>
      <c r="F14" s="34">
        <v>4</v>
      </c>
      <c r="H14" s="34">
        <v>4</v>
      </c>
      <c r="J14" s="34">
        <v>4</v>
      </c>
      <c r="L14" s="34">
        <v>4</v>
      </c>
    </row>
  </sheetData>
  <sortState ref="A2:N11">
    <sortCondition descending="1" ref="C2:C11"/>
  </sortState>
  <phoneticPr fontId="0" type="noConversion"/>
  <printOptions gridLines="1"/>
  <pageMargins left="0" right="0" top="1" bottom="1" header="0.5" footer="0.5"/>
  <pageSetup scale="82" orientation="landscape" r:id="rId1"/>
  <headerFooter alignWithMargins="0">
    <oddHeader>&amp;C&amp;20 &amp;"-,Regular"&amp;28 0/40 Calf Roping Standings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5" zoomScaleNormal="75" workbookViewId="0">
      <selection activeCell="E18" sqref="E18"/>
    </sheetView>
  </sheetViews>
  <sheetFormatPr defaultColWidth="9.140625" defaultRowHeight="15.75" x14ac:dyDescent="0.25"/>
  <cols>
    <col min="1" max="1" width="6.42578125" style="25" bestFit="1" customWidth="1"/>
    <col min="2" max="2" width="24.42578125" style="2" bestFit="1" customWidth="1"/>
    <col min="3" max="3" width="12.85546875" style="15" bestFit="1" customWidth="1"/>
    <col min="4" max="4" width="12.85546875" style="15" customWidth="1"/>
    <col min="5" max="5" width="13.140625" style="50" bestFit="1" customWidth="1"/>
    <col min="6" max="6" width="12" style="15" customWidth="1"/>
    <col min="7" max="7" width="9.140625" style="50"/>
    <col min="8" max="8" width="13.28515625" style="22" customWidth="1"/>
    <col min="9" max="9" width="9.140625" style="50"/>
    <col min="10" max="10" width="12.7109375" style="15" customWidth="1"/>
    <col min="11" max="11" width="10.85546875" style="50" bestFit="1" customWidth="1"/>
    <col min="12" max="12" width="12.5703125" style="15" bestFit="1" customWidth="1"/>
    <col min="13" max="13" width="12.85546875" style="15" bestFit="1" customWidth="1"/>
    <col min="14" max="14" width="12.7109375" style="15" customWidth="1"/>
    <col min="15" max="16384" width="9.140625" style="15"/>
  </cols>
  <sheetData>
    <row r="1" spans="1:14" ht="24.95" customHeight="1" x14ac:dyDescent="0.3">
      <c r="A1" s="16"/>
      <c r="B1" s="2" t="s">
        <v>13</v>
      </c>
      <c r="C1" s="2" t="s">
        <v>0</v>
      </c>
      <c r="D1" s="2" t="s">
        <v>0</v>
      </c>
      <c r="E1" s="49" t="s">
        <v>1</v>
      </c>
      <c r="F1" s="2" t="s">
        <v>0</v>
      </c>
      <c r="G1" s="49" t="s">
        <v>1</v>
      </c>
      <c r="H1" s="18" t="s">
        <v>0</v>
      </c>
      <c r="I1" s="49" t="s">
        <v>1</v>
      </c>
      <c r="J1" s="2" t="s">
        <v>0</v>
      </c>
      <c r="K1" s="49" t="s">
        <v>2</v>
      </c>
      <c r="L1" s="2" t="s">
        <v>0</v>
      </c>
      <c r="M1" s="2" t="s">
        <v>0</v>
      </c>
      <c r="N1" s="38" t="s">
        <v>52</v>
      </c>
    </row>
    <row r="2" spans="1:14" ht="24.95" customHeight="1" x14ac:dyDescent="0.3">
      <c r="A2" s="94" t="s">
        <v>51</v>
      </c>
      <c r="B2" s="93" t="s">
        <v>90</v>
      </c>
      <c r="C2" s="93" t="s">
        <v>4</v>
      </c>
      <c r="D2" s="93" t="s">
        <v>5</v>
      </c>
      <c r="E2" s="111" t="s">
        <v>6</v>
      </c>
      <c r="F2" s="112" t="s">
        <v>6</v>
      </c>
      <c r="G2" s="113" t="s">
        <v>7</v>
      </c>
      <c r="H2" s="114" t="s">
        <v>7</v>
      </c>
      <c r="I2" s="115" t="s">
        <v>8</v>
      </c>
      <c r="J2" s="116" t="s">
        <v>8</v>
      </c>
      <c r="K2" s="117" t="s">
        <v>9</v>
      </c>
      <c r="L2" s="118" t="s">
        <v>2</v>
      </c>
      <c r="M2" s="93" t="s">
        <v>10</v>
      </c>
      <c r="N2" s="119" t="s">
        <v>54</v>
      </c>
    </row>
    <row r="3" spans="1:14" ht="24.95" customHeight="1" x14ac:dyDescent="0.3">
      <c r="A3" s="120">
        <v>1</v>
      </c>
      <c r="B3" s="120" t="s">
        <v>120</v>
      </c>
      <c r="C3" s="95">
        <f t="shared" ref="C3:C8" si="0">SUM(D3+M3)</f>
        <v>5836.8099999999995</v>
      </c>
      <c r="D3" s="98">
        <v>4116.91</v>
      </c>
      <c r="E3" s="111">
        <v>15.19</v>
      </c>
      <c r="F3" s="103">
        <v>400.4</v>
      </c>
      <c r="G3" s="113">
        <v>14.954000000000001</v>
      </c>
      <c r="H3" s="114">
        <v>400.4</v>
      </c>
      <c r="I3" s="121">
        <v>14.874000000000001</v>
      </c>
      <c r="J3" s="122">
        <v>300.3</v>
      </c>
      <c r="K3" s="117">
        <f t="shared" ref="K3:K17" si="1">E3+G3+I3</f>
        <v>45.018000000000001</v>
      </c>
      <c r="L3" s="123">
        <v>618.79999999999995</v>
      </c>
      <c r="M3" s="98">
        <f t="shared" ref="M3:M17" si="2">SUM(F3+H3+J3+L3)</f>
        <v>1719.8999999999999</v>
      </c>
      <c r="N3" s="124">
        <f t="shared" ref="N3:N17" si="3">COUNTA(E3,G3,I3)</f>
        <v>3</v>
      </c>
    </row>
    <row r="4" spans="1:14" ht="24.95" customHeight="1" x14ac:dyDescent="0.3">
      <c r="A4" s="120">
        <v>2</v>
      </c>
      <c r="B4" s="120" t="s">
        <v>66</v>
      </c>
      <c r="C4" s="95">
        <f t="shared" si="0"/>
        <v>3058.84</v>
      </c>
      <c r="D4" s="98">
        <v>2294.44</v>
      </c>
      <c r="E4" s="112">
        <v>15.294</v>
      </c>
      <c r="F4" s="103">
        <v>100.1</v>
      </c>
      <c r="G4" s="113">
        <v>15.103999999999999</v>
      </c>
      <c r="H4" s="114">
        <v>100.1</v>
      </c>
      <c r="I4" s="121">
        <v>15.225</v>
      </c>
      <c r="J4" s="122">
        <v>100.1</v>
      </c>
      <c r="K4" s="117">
        <f t="shared" si="1"/>
        <v>45.622999999999998</v>
      </c>
      <c r="L4" s="123">
        <v>464.1</v>
      </c>
      <c r="M4" s="98">
        <f t="shared" si="2"/>
        <v>764.4</v>
      </c>
      <c r="N4" s="124">
        <f t="shared" si="3"/>
        <v>3</v>
      </c>
    </row>
    <row r="5" spans="1:14" ht="24.95" customHeight="1" x14ac:dyDescent="0.3">
      <c r="A5" s="120">
        <v>3</v>
      </c>
      <c r="B5" s="120" t="s">
        <v>121</v>
      </c>
      <c r="C5" s="95">
        <f t="shared" si="0"/>
        <v>2190.2199999999998</v>
      </c>
      <c r="D5" s="98">
        <v>2190.2199999999998</v>
      </c>
      <c r="E5" s="111">
        <v>15.723000000000001</v>
      </c>
      <c r="F5" s="103"/>
      <c r="G5" s="113">
        <v>20.315999999999999</v>
      </c>
      <c r="H5" s="114"/>
      <c r="I5" s="121">
        <v>15.537000000000001</v>
      </c>
      <c r="J5" s="122"/>
      <c r="K5" s="117">
        <f t="shared" si="1"/>
        <v>51.576000000000001</v>
      </c>
      <c r="L5" s="123"/>
      <c r="M5" s="98">
        <f t="shared" si="2"/>
        <v>0</v>
      </c>
      <c r="N5" s="124">
        <f t="shared" si="3"/>
        <v>3</v>
      </c>
    </row>
    <row r="6" spans="1:14" ht="24.95" customHeight="1" x14ac:dyDescent="0.3">
      <c r="A6" s="120">
        <v>4</v>
      </c>
      <c r="B6" s="120" t="s">
        <v>122</v>
      </c>
      <c r="C6" s="95">
        <f t="shared" si="0"/>
        <v>1980.66</v>
      </c>
      <c r="D6" s="98">
        <v>1980.66</v>
      </c>
      <c r="E6" s="111">
        <v>15.504</v>
      </c>
      <c r="F6" s="103"/>
      <c r="G6" s="113">
        <v>25.378</v>
      </c>
      <c r="H6" s="114"/>
      <c r="I6" s="121">
        <v>15.429</v>
      </c>
      <c r="J6" s="122"/>
      <c r="K6" s="117">
        <f t="shared" si="1"/>
        <v>56.311</v>
      </c>
      <c r="L6" s="123"/>
      <c r="M6" s="98">
        <f t="shared" si="2"/>
        <v>0</v>
      </c>
      <c r="N6" s="124">
        <f t="shared" si="3"/>
        <v>3</v>
      </c>
    </row>
    <row r="7" spans="1:14" ht="24.95" customHeight="1" x14ac:dyDescent="0.3">
      <c r="A7" s="120">
        <v>5</v>
      </c>
      <c r="B7" s="120" t="s">
        <v>123</v>
      </c>
      <c r="C7" s="95">
        <f t="shared" si="0"/>
        <v>1827.88</v>
      </c>
      <c r="D7" s="98">
        <v>1827.88</v>
      </c>
      <c r="E7" s="111">
        <v>15.840999999999999</v>
      </c>
      <c r="F7" s="103"/>
      <c r="G7" s="113">
        <v>15.448</v>
      </c>
      <c r="H7" s="114"/>
      <c r="I7" s="121">
        <v>15.244999999999999</v>
      </c>
      <c r="J7" s="122"/>
      <c r="K7" s="117">
        <f t="shared" si="1"/>
        <v>46.533999999999999</v>
      </c>
      <c r="L7" s="123"/>
      <c r="M7" s="98">
        <f t="shared" si="2"/>
        <v>0</v>
      </c>
      <c r="N7" s="124">
        <f t="shared" si="3"/>
        <v>3</v>
      </c>
    </row>
    <row r="8" spans="1:14" ht="24.95" customHeight="1" x14ac:dyDescent="0.3">
      <c r="A8" s="120">
        <v>6</v>
      </c>
      <c r="B8" s="120" t="s">
        <v>124</v>
      </c>
      <c r="C8" s="95">
        <f t="shared" si="0"/>
        <v>1751.96</v>
      </c>
      <c r="D8" s="98">
        <v>1751.96</v>
      </c>
      <c r="E8" s="111">
        <v>16.573</v>
      </c>
      <c r="F8" s="103"/>
      <c r="G8" s="113">
        <v>15.619</v>
      </c>
      <c r="H8" s="114"/>
      <c r="I8" s="121">
        <v>15.597</v>
      </c>
      <c r="J8" s="122"/>
      <c r="K8" s="117">
        <f t="shared" si="1"/>
        <v>47.789000000000001</v>
      </c>
      <c r="L8" s="123"/>
      <c r="M8" s="98">
        <f t="shared" si="2"/>
        <v>0</v>
      </c>
      <c r="N8" s="124">
        <f t="shared" si="3"/>
        <v>3</v>
      </c>
    </row>
    <row r="9" spans="1:14" ht="24.95" customHeight="1" x14ac:dyDescent="0.3">
      <c r="A9" s="120">
        <v>7</v>
      </c>
      <c r="B9" s="120" t="s">
        <v>125</v>
      </c>
      <c r="C9" s="95">
        <v>1131.29</v>
      </c>
      <c r="D9" s="98">
        <v>1131.29</v>
      </c>
      <c r="E9" s="111">
        <v>15.359</v>
      </c>
      <c r="F9" s="103"/>
      <c r="G9" s="113">
        <v>15.092000000000001</v>
      </c>
      <c r="H9" s="114">
        <v>200.2</v>
      </c>
      <c r="I9" s="121">
        <v>15.372</v>
      </c>
      <c r="J9" s="122"/>
      <c r="K9" s="117">
        <f t="shared" si="1"/>
        <v>45.823</v>
      </c>
      <c r="L9" s="123">
        <v>154.69999999999999</v>
      </c>
      <c r="M9" s="98">
        <f t="shared" si="2"/>
        <v>354.9</v>
      </c>
      <c r="N9" s="124">
        <f t="shared" si="3"/>
        <v>3</v>
      </c>
    </row>
    <row r="10" spans="1:14" ht="24.95" customHeight="1" x14ac:dyDescent="0.3">
      <c r="A10" s="120">
        <v>8</v>
      </c>
      <c r="B10" s="120" t="s">
        <v>126</v>
      </c>
      <c r="C10" s="95">
        <v>789.6</v>
      </c>
      <c r="D10" s="98">
        <v>789.6</v>
      </c>
      <c r="E10" s="111">
        <v>15.2</v>
      </c>
      <c r="F10" s="103">
        <v>300.3</v>
      </c>
      <c r="G10" s="113">
        <v>19.896000000000001</v>
      </c>
      <c r="H10" s="114"/>
      <c r="I10" s="121">
        <v>14.808999999999999</v>
      </c>
      <c r="J10" s="122">
        <v>400.4</v>
      </c>
      <c r="K10" s="117">
        <f t="shared" si="1"/>
        <v>49.905000000000001</v>
      </c>
      <c r="L10" s="123"/>
      <c r="M10" s="98">
        <f t="shared" si="2"/>
        <v>700.7</v>
      </c>
      <c r="N10" s="124">
        <f t="shared" si="3"/>
        <v>3</v>
      </c>
    </row>
    <row r="11" spans="1:14" ht="24.95" customHeight="1" x14ac:dyDescent="0.3">
      <c r="A11" s="120">
        <v>9</v>
      </c>
      <c r="B11" s="120" t="s">
        <v>127</v>
      </c>
      <c r="C11" s="95">
        <v>711.11</v>
      </c>
      <c r="D11" s="98">
        <v>711.11</v>
      </c>
      <c r="E11" s="111"/>
      <c r="F11" s="103"/>
      <c r="G11" s="113"/>
      <c r="H11" s="114"/>
      <c r="I11" s="121">
        <v>14.999000000000001</v>
      </c>
      <c r="J11" s="122">
        <v>200.2</v>
      </c>
      <c r="K11" s="117">
        <f t="shared" si="1"/>
        <v>14.999000000000001</v>
      </c>
      <c r="L11" s="123"/>
      <c r="M11" s="98">
        <f t="shared" si="2"/>
        <v>200.2</v>
      </c>
      <c r="N11" s="124">
        <f t="shared" si="3"/>
        <v>1</v>
      </c>
    </row>
    <row r="12" spans="1:14" ht="24.95" customHeight="1" x14ac:dyDescent="0.3">
      <c r="A12" s="120">
        <v>10</v>
      </c>
      <c r="B12" s="120" t="s">
        <v>77</v>
      </c>
      <c r="C12" s="95">
        <v>615.75</v>
      </c>
      <c r="D12" s="98">
        <v>615.75</v>
      </c>
      <c r="E12" s="111"/>
      <c r="F12" s="103"/>
      <c r="G12" s="113">
        <v>19.597000000000001</v>
      </c>
      <c r="H12" s="114"/>
      <c r="I12" s="121">
        <v>15.605</v>
      </c>
      <c r="J12" s="122"/>
      <c r="K12" s="117">
        <f t="shared" si="1"/>
        <v>35.201999999999998</v>
      </c>
      <c r="L12" s="123"/>
      <c r="M12" s="98">
        <f t="shared" si="2"/>
        <v>0</v>
      </c>
      <c r="N12" s="124">
        <f t="shared" si="3"/>
        <v>2</v>
      </c>
    </row>
    <row r="13" spans="1:14" ht="24.95" customHeight="1" x14ac:dyDescent="0.3">
      <c r="A13" s="120">
        <v>11</v>
      </c>
      <c r="B13" s="120" t="s">
        <v>74</v>
      </c>
      <c r="C13" s="95">
        <v>519.17999999999995</v>
      </c>
      <c r="D13" s="98">
        <v>519.17999999999995</v>
      </c>
      <c r="E13" s="111">
        <v>15.241</v>
      </c>
      <c r="F13" s="103">
        <v>200.2</v>
      </c>
      <c r="G13" s="113">
        <v>15.234999999999999</v>
      </c>
      <c r="H13" s="114"/>
      <c r="I13" s="121">
        <v>15.289</v>
      </c>
      <c r="J13" s="122"/>
      <c r="K13" s="117">
        <f t="shared" si="1"/>
        <v>45.765000000000001</v>
      </c>
      <c r="L13" s="123">
        <v>309.39999999999998</v>
      </c>
      <c r="M13" s="98">
        <f t="shared" si="2"/>
        <v>509.59999999999997</v>
      </c>
      <c r="N13" s="124">
        <f t="shared" si="3"/>
        <v>3</v>
      </c>
    </row>
    <row r="14" spans="1:14" ht="24.95" customHeight="1" x14ac:dyDescent="0.3">
      <c r="A14" s="120">
        <v>12</v>
      </c>
      <c r="B14" s="120" t="s">
        <v>78</v>
      </c>
      <c r="C14" s="95">
        <v>315</v>
      </c>
      <c r="D14" s="98">
        <v>315</v>
      </c>
      <c r="E14" s="111">
        <v>15.69</v>
      </c>
      <c r="F14" s="103"/>
      <c r="G14" s="113">
        <v>15.057</v>
      </c>
      <c r="H14" s="114">
        <v>300.3</v>
      </c>
      <c r="I14" s="121">
        <v>20.445</v>
      </c>
      <c r="J14" s="122"/>
      <c r="K14" s="117">
        <f t="shared" si="1"/>
        <v>51.192</v>
      </c>
      <c r="L14" s="123"/>
      <c r="M14" s="98">
        <f t="shared" si="2"/>
        <v>300.3</v>
      </c>
      <c r="N14" s="124">
        <f t="shared" si="3"/>
        <v>3</v>
      </c>
    </row>
    <row r="15" spans="1:14" ht="24.95" customHeight="1" x14ac:dyDescent="0.3">
      <c r="A15" s="120">
        <v>13</v>
      </c>
      <c r="B15" s="120" t="s">
        <v>128</v>
      </c>
      <c r="C15" s="95">
        <v>272.60000000000002</v>
      </c>
      <c r="D15" s="98">
        <v>272.60000000000002</v>
      </c>
      <c r="E15" s="111">
        <v>16.074999999999999</v>
      </c>
      <c r="F15" s="103"/>
      <c r="G15" s="113">
        <v>15.304</v>
      </c>
      <c r="H15" s="114"/>
      <c r="I15" s="121">
        <v>15.677</v>
      </c>
      <c r="J15" s="122"/>
      <c r="K15" s="117">
        <f t="shared" si="1"/>
        <v>47.055999999999997</v>
      </c>
      <c r="L15" s="123"/>
      <c r="M15" s="98">
        <f t="shared" si="2"/>
        <v>0</v>
      </c>
      <c r="N15" s="124">
        <f t="shared" si="3"/>
        <v>3</v>
      </c>
    </row>
    <row r="16" spans="1:14" ht="24.95" customHeight="1" x14ac:dyDescent="0.3">
      <c r="A16" s="120">
        <v>14</v>
      </c>
      <c r="B16" s="120" t="s">
        <v>129</v>
      </c>
      <c r="C16" s="95">
        <v>253.8</v>
      </c>
      <c r="D16" s="98">
        <v>253.8</v>
      </c>
      <c r="E16" s="111">
        <v>16.132999999999999</v>
      </c>
      <c r="F16" s="103"/>
      <c r="G16" s="113">
        <v>15.497</v>
      </c>
      <c r="H16" s="114"/>
      <c r="I16" s="121">
        <v>16.007000000000001</v>
      </c>
      <c r="J16" s="122"/>
      <c r="K16" s="117">
        <f t="shared" si="1"/>
        <v>47.637</v>
      </c>
      <c r="L16" s="123"/>
      <c r="M16" s="98">
        <f t="shared" si="2"/>
        <v>0</v>
      </c>
      <c r="N16" s="124">
        <f t="shared" si="3"/>
        <v>3</v>
      </c>
    </row>
    <row r="17" spans="1:14" s="73" customFormat="1" ht="24.95" customHeight="1" x14ac:dyDescent="0.3">
      <c r="A17" s="125" t="s">
        <v>30</v>
      </c>
      <c r="B17" s="126" t="s">
        <v>140</v>
      </c>
      <c r="C17" s="95">
        <f>SUM(D17+M17)</f>
        <v>252</v>
      </c>
      <c r="D17" s="127">
        <v>252</v>
      </c>
      <c r="E17" s="134">
        <v>15.592000000000001</v>
      </c>
      <c r="F17" s="128"/>
      <c r="G17" s="129">
        <v>16.042000000000002</v>
      </c>
      <c r="H17" s="130"/>
      <c r="I17" s="131">
        <v>15.539</v>
      </c>
      <c r="J17" s="132"/>
      <c r="K17" s="117">
        <f t="shared" si="1"/>
        <v>47.173000000000002</v>
      </c>
      <c r="L17" s="133"/>
      <c r="M17" s="98">
        <f t="shared" si="2"/>
        <v>0</v>
      </c>
      <c r="N17" s="124">
        <f t="shared" si="3"/>
        <v>3</v>
      </c>
    </row>
    <row r="18" spans="1:14" x14ac:dyDescent="0.25">
      <c r="E18" s="50" t="s">
        <v>151</v>
      </c>
      <c r="F18" s="46">
        <f>SUM(F3:F17)</f>
        <v>1001</v>
      </c>
      <c r="H18" s="46">
        <f>SUM(H3:H17)</f>
        <v>1001</v>
      </c>
      <c r="J18" s="46">
        <f>SUM(J3:J17)</f>
        <v>1001</v>
      </c>
      <c r="L18" s="46">
        <f>SUM(L3:L17)</f>
        <v>1547</v>
      </c>
      <c r="M18" s="46">
        <f>SUM(M3:M17)</f>
        <v>4550</v>
      </c>
    </row>
    <row r="19" spans="1:14" x14ac:dyDescent="0.25">
      <c r="E19" s="50" t="s">
        <v>147</v>
      </c>
      <c r="F19" s="45">
        <v>1001</v>
      </c>
      <c r="H19" s="22">
        <v>1001</v>
      </c>
      <c r="J19" s="45">
        <v>1001</v>
      </c>
      <c r="L19" s="45">
        <v>1547</v>
      </c>
      <c r="M19" s="30">
        <f>SUM(F19:L19)</f>
        <v>4550</v>
      </c>
    </row>
    <row r="20" spans="1:14" x14ac:dyDescent="0.25">
      <c r="E20" s="50" t="s">
        <v>150</v>
      </c>
      <c r="F20" s="15">
        <v>4</v>
      </c>
      <c r="H20" s="15">
        <v>4</v>
      </c>
      <c r="J20" s="15">
        <v>4</v>
      </c>
      <c r="L20" s="15">
        <v>4</v>
      </c>
    </row>
  </sheetData>
  <sortState ref="A3:N17">
    <sortCondition descending="1" ref="C3:C17"/>
  </sortState>
  <phoneticPr fontId="0" type="noConversion"/>
  <printOptions gridLines="1"/>
  <pageMargins left="0" right="0" top="1" bottom="1" header="0.5" footer="0.5"/>
  <pageSetup scale="85" orientation="landscape" r:id="rId1"/>
  <headerFooter alignWithMargins="0">
    <oddHeader>&amp;C&amp;"Arial,Bold"&amp;20 &amp;"-,Regular"&amp;28 BARREL RACING STANDINGS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80" zoomScaleNormal="80" workbookViewId="0">
      <selection activeCell="E12" sqref="E12"/>
    </sheetView>
  </sheetViews>
  <sheetFormatPr defaultColWidth="9.140625" defaultRowHeight="15.75" x14ac:dyDescent="0.25"/>
  <cols>
    <col min="1" max="1" width="5" style="15" customWidth="1"/>
    <col min="2" max="2" width="19" style="2" customWidth="1"/>
    <col min="3" max="3" width="13.28515625" style="15" bestFit="1" customWidth="1"/>
    <col min="4" max="4" width="12.5703125" style="15" bestFit="1" customWidth="1"/>
    <col min="5" max="5" width="12.85546875" style="25" customWidth="1"/>
    <col min="6" max="6" width="10.5703125" style="25" bestFit="1" customWidth="1"/>
    <col min="7" max="7" width="8.5703125" style="25" bestFit="1" customWidth="1"/>
    <col min="8" max="8" width="10.5703125" style="25" bestFit="1" customWidth="1"/>
    <col min="9" max="9" width="8.140625" style="25" bestFit="1" customWidth="1"/>
    <col min="10" max="10" width="13.7109375" style="25" customWidth="1"/>
    <col min="11" max="11" width="8.7109375" style="25" customWidth="1"/>
    <col min="12" max="12" width="12.140625" style="25" customWidth="1"/>
    <col min="13" max="13" width="13.85546875" style="45" customWidth="1"/>
    <col min="14" max="14" width="8" style="15" customWidth="1"/>
    <col min="15" max="16384" width="9.140625" style="15"/>
  </cols>
  <sheetData>
    <row r="1" spans="1:14" s="2" customFormat="1" ht="24.95" customHeight="1" x14ac:dyDescent="0.25">
      <c r="B1" s="2" t="s">
        <v>15</v>
      </c>
      <c r="C1" s="2" t="s">
        <v>0</v>
      </c>
      <c r="D1" s="2" t="s">
        <v>0</v>
      </c>
      <c r="E1" s="16" t="s">
        <v>1</v>
      </c>
      <c r="F1" s="16" t="s">
        <v>0</v>
      </c>
      <c r="G1" s="16" t="s">
        <v>1</v>
      </c>
      <c r="H1" s="16" t="s">
        <v>0</v>
      </c>
      <c r="I1" s="16" t="s">
        <v>1</v>
      </c>
      <c r="J1" s="16" t="s">
        <v>0</v>
      </c>
      <c r="K1" s="16" t="s">
        <v>2</v>
      </c>
      <c r="L1" s="16" t="s">
        <v>0</v>
      </c>
      <c r="M1" s="31" t="s">
        <v>0</v>
      </c>
      <c r="N1" s="19" t="s">
        <v>53</v>
      </c>
    </row>
    <row r="2" spans="1:14" s="2" customFormat="1" ht="24.95" customHeight="1" x14ac:dyDescent="0.25">
      <c r="A2" s="93" t="s">
        <v>51</v>
      </c>
      <c r="B2" s="93" t="s">
        <v>90</v>
      </c>
      <c r="C2" s="93" t="s">
        <v>4</v>
      </c>
      <c r="D2" s="93" t="s">
        <v>5</v>
      </c>
      <c r="E2" s="102" t="s">
        <v>6</v>
      </c>
      <c r="F2" s="102" t="s">
        <v>6</v>
      </c>
      <c r="G2" s="100" t="s">
        <v>7</v>
      </c>
      <c r="H2" s="100" t="s">
        <v>7</v>
      </c>
      <c r="I2" s="107" t="s">
        <v>8</v>
      </c>
      <c r="J2" s="107" t="s">
        <v>8</v>
      </c>
      <c r="K2" s="105" t="s">
        <v>9</v>
      </c>
      <c r="L2" s="105" t="s">
        <v>2</v>
      </c>
      <c r="M2" s="95" t="s">
        <v>10</v>
      </c>
      <c r="N2" s="81"/>
    </row>
    <row r="3" spans="1:14" s="2" customFormat="1" ht="25.15" customHeight="1" x14ac:dyDescent="0.25">
      <c r="A3" s="96">
        <v>7</v>
      </c>
      <c r="B3" s="96" t="s">
        <v>116</v>
      </c>
      <c r="C3" s="95">
        <f t="shared" ref="C3:C11" si="0">SUM(D3+M3)</f>
        <v>2148.0500000000002</v>
      </c>
      <c r="D3" s="97">
        <v>383.05</v>
      </c>
      <c r="E3" s="102" t="s">
        <v>144</v>
      </c>
      <c r="F3" s="103">
        <v>388.3</v>
      </c>
      <c r="G3" s="100" t="s">
        <v>148</v>
      </c>
      <c r="H3" s="101">
        <v>776.6</v>
      </c>
      <c r="I3" s="107"/>
      <c r="J3" s="108"/>
      <c r="K3" s="105">
        <f t="shared" ref="K3:K11" si="1">E3+G3+I3</f>
        <v>148</v>
      </c>
      <c r="L3" s="106">
        <v>600.1</v>
      </c>
      <c r="M3" s="98">
        <f t="shared" ref="M3:M11" si="2">SUM(F3+H3+J3+L3)</f>
        <v>1765</v>
      </c>
      <c r="N3" s="99">
        <f t="shared" ref="N3:N11" si="3">COUNTA(I3,G3,E3)</f>
        <v>2</v>
      </c>
    </row>
    <row r="4" spans="1:14" s="2" customFormat="1" ht="25.15" customHeight="1" x14ac:dyDescent="0.25">
      <c r="A4" s="96">
        <v>1</v>
      </c>
      <c r="B4" s="96" t="s">
        <v>130</v>
      </c>
      <c r="C4" s="95">
        <f t="shared" si="0"/>
        <v>1565.1</v>
      </c>
      <c r="D4" s="97">
        <v>1565.1</v>
      </c>
      <c r="E4" s="102"/>
      <c r="F4" s="103"/>
      <c r="G4" s="100"/>
      <c r="H4" s="101"/>
      <c r="I4" s="107"/>
      <c r="J4" s="108"/>
      <c r="K4" s="105">
        <f t="shared" si="1"/>
        <v>0</v>
      </c>
      <c r="L4" s="106"/>
      <c r="M4" s="98">
        <f t="shared" si="2"/>
        <v>0</v>
      </c>
      <c r="N4" s="99">
        <f t="shared" si="3"/>
        <v>0</v>
      </c>
    </row>
    <row r="5" spans="1:14" s="2" customFormat="1" ht="25.15" customHeight="1" x14ac:dyDescent="0.25">
      <c r="A5" s="96">
        <v>4</v>
      </c>
      <c r="B5" s="96" t="s">
        <v>85</v>
      </c>
      <c r="C5" s="95">
        <f t="shared" si="0"/>
        <v>1521.48</v>
      </c>
      <c r="D5" s="97">
        <v>1126.1199999999999</v>
      </c>
      <c r="E5" s="102" t="s">
        <v>141</v>
      </c>
      <c r="F5" s="104">
        <v>155.32</v>
      </c>
      <c r="G5" s="100"/>
      <c r="H5" s="101"/>
      <c r="I5" s="107"/>
      <c r="J5" s="108"/>
      <c r="K5" s="105">
        <f t="shared" si="1"/>
        <v>72</v>
      </c>
      <c r="L5" s="106">
        <v>240.04</v>
      </c>
      <c r="M5" s="98">
        <f t="shared" si="2"/>
        <v>395.36</v>
      </c>
      <c r="N5" s="99">
        <f t="shared" si="3"/>
        <v>1</v>
      </c>
    </row>
    <row r="6" spans="1:14" s="2" customFormat="1" ht="25.15" customHeight="1" x14ac:dyDescent="0.25">
      <c r="A6" s="96">
        <v>2</v>
      </c>
      <c r="B6" s="96" t="s">
        <v>131</v>
      </c>
      <c r="C6" s="95">
        <f t="shared" si="0"/>
        <v>1494.6</v>
      </c>
      <c r="D6" s="97">
        <v>1494.6</v>
      </c>
      <c r="E6" s="102"/>
      <c r="F6" s="104"/>
      <c r="G6" s="100"/>
      <c r="H6" s="101"/>
      <c r="I6" s="107"/>
      <c r="J6" s="108"/>
      <c r="K6" s="105">
        <f t="shared" si="1"/>
        <v>0</v>
      </c>
      <c r="L6" s="106"/>
      <c r="M6" s="98">
        <f t="shared" si="2"/>
        <v>0</v>
      </c>
      <c r="N6" s="99">
        <f t="shared" si="3"/>
        <v>0</v>
      </c>
    </row>
    <row r="7" spans="1:14" s="2" customFormat="1" ht="25.15" customHeight="1" x14ac:dyDescent="0.25">
      <c r="A7" s="96">
        <v>5</v>
      </c>
      <c r="B7" s="96" t="s">
        <v>133</v>
      </c>
      <c r="C7" s="95">
        <f t="shared" si="0"/>
        <v>1433.4</v>
      </c>
      <c r="D7" s="97">
        <v>840.36</v>
      </c>
      <c r="E7" s="102" t="s">
        <v>142</v>
      </c>
      <c r="F7" s="103">
        <v>232.98</v>
      </c>
      <c r="G7" s="100"/>
      <c r="H7" s="101"/>
      <c r="I7" s="107"/>
      <c r="J7" s="108"/>
      <c r="K7" s="105">
        <f t="shared" si="1"/>
        <v>74</v>
      </c>
      <c r="L7" s="106">
        <v>360.06</v>
      </c>
      <c r="M7" s="98">
        <f t="shared" si="2"/>
        <v>593.04</v>
      </c>
      <c r="N7" s="99">
        <f t="shared" si="3"/>
        <v>1</v>
      </c>
    </row>
    <row r="8" spans="1:14" s="2" customFormat="1" ht="25.15" customHeight="1" x14ac:dyDescent="0.25">
      <c r="A8" s="96">
        <v>3</v>
      </c>
      <c r="B8" s="96" t="s">
        <v>132</v>
      </c>
      <c r="C8" s="95">
        <f t="shared" si="0"/>
        <v>1319.76</v>
      </c>
      <c r="D8" s="97">
        <v>1319.76</v>
      </c>
      <c r="E8" s="102"/>
      <c r="F8" s="103"/>
      <c r="G8" s="100"/>
      <c r="H8" s="101"/>
      <c r="I8" s="107"/>
      <c r="J8" s="108"/>
      <c r="K8" s="105">
        <f t="shared" si="1"/>
        <v>0</v>
      </c>
      <c r="L8" s="106"/>
      <c r="M8" s="98">
        <f t="shared" si="2"/>
        <v>0</v>
      </c>
      <c r="N8" s="99">
        <f t="shared" si="3"/>
        <v>0</v>
      </c>
    </row>
    <row r="9" spans="1:14" s="2" customFormat="1" ht="25.15" customHeight="1" x14ac:dyDescent="0.25">
      <c r="A9" s="96">
        <v>6</v>
      </c>
      <c r="B9" s="96" t="s">
        <v>84</v>
      </c>
      <c r="C9" s="95">
        <f t="shared" si="0"/>
        <v>876.08</v>
      </c>
      <c r="D9" s="97">
        <v>876.08</v>
      </c>
      <c r="E9" s="102"/>
      <c r="F9" s="103"/>
      <c r="G9" s="100"/>
      <c r="H9" s="101"/>
      <c r="I9" s="107"/>
      <c r="J9" s="108"/>
      <c r="K9" s="105">
        <f t="shared" si="1"/>
        <v>0</v>
      </c>
      <c r="L9" s="106"/>
      <c r="M9" s="98">
        <f t="shared" si="2"/>
        <v>0</v>
      </c>
      <c r="N9" s="99">
        <f t="shared" si="3"/>
        <v>0</v>
      </c>
    </row>
    <row r="10" spans="1:14" s="2" customFormat="1" ht="25.15" customHeight="1" x14ac:dyDescent="0.25">
      <c r="A10" s="96">
        <v>8</v>
      </c>
      <c r="B10" s="96" t="s">
        <v>119</v>
      </c>
      <c r="C10" s="95">
        <f t="shared" si="0"/>
        <v>449.3</v>
      </c>
      <c r="D10" s="97">
        <v>449.3</v>
      </c>
      <c r="E10" s="102" t="s">
        <v>143</v>
      </c>
      <c r="F10" s="103"/>
      <c r="G10" s="100"/>
      <c r="H10" s="101"/>
      <c r="I10" s="110"/>
      <c r="J10" s="108"/>
      <c r="K10" s="105">
        <f t="shared" si="1"/>
        <v>59</v>
      </c>
      <c r="L10" s="106"/>
      <c r="M10" s="98">
        <f t="shared" si="2"/>
        <v>0</v>
      </c>
      <c r="N10" s="99">
        <f t="shared" si="3"/>
        <v>1</v>
      </c>
    </row>
    <row r="11" spans="1:14" ht="25.15" customHeight="1" x14ac:dyDescent="0.25">
      <c r="A11" s="96">
        <v>9</v>
      </c>
      <c r="B11" s="96" t="s">
        <v>134</v>
      </c>
      <c r="C11" s="95">
        <f t="shared" si="0"/>
        <v>251.92</v>
      </c>
      <c r="D11" s="97">
        <v>251.92</v>
      </c>
      <c r="E11" s="102"/>
      <c r="F11" s="104"/>
      <c r="G11" s="100"/>
      <c r="H11" s="101"/>
      <c r="I11" s="107"/>
      <c r="J11" s="108"/>
      <c r="K11" s="105">
        <f t="shared" si="1"/>
        <v>0</v>
      </c>
      <c r="L11" s="106"/>
      <c r="M11" s="98">
        <f t="shared" si="2"/>
        <v>0</v>
      </c>
      <c r="N11" s="99">
        <f t="shared" si="3"/>
        <v>0</v>
      </c>
    </row>
    <row r="12" spans="1:14" ht="21.4" customHeight="1" x14ac:dyDescent="0.25">
      <c r="A12" s="12"/>
      <c r="B12" s="12"/>
      <c r="C12" s="31"/>
      <c r="D12" s="23"/>
      <c r="E12" s="16" t="s">
        <v>151</v>
      </c>
      <c r="F12" s="20">
        <f>SUM(F3:F11)</f>
        <v>776.6</v>
      </c>
      <c r="G12" s="16"/>
      <c r="H12" s="20">
        <f>SUM(H3:H11)</f>
        <v>776.6</v>
      </c>
      <c r="I12" s="16"/>
      <c r="J12" s="20" t="s">
        <v>149</v>
      </c>
      <c r="K12" s="16"/>
      <c r="L12" s="20">
        <f>SUM(L3:L11)</f>
        <v>1200.2</v>
      </c>
      <c r="M12" s="20">
        <f>SUM(M3:M11)</f>
        <v>2753.4</v>
      </c>
    </row>
    <row r="13" spans="1:14" ht="21.4" customHeight="1" x14ac:dyDescent="0.25">
      <c r="A13" s="12"/>
      <c r="B13" s="12"/>
      <c r="C13" s="31"/>
      <c r="D13" s="23"/>
      <c r="E13" s="16" t="s">
        <v>147</v>
      </c>
      <c r="F13" s="23">
        <v>776.6</v>
      </c>
      <c r="G13" s="16"/>
      <c r="H13" s="20">
        <v>776.6</v>
      </c>
      <c r="I13" s="16"/>
      <c r="J13" s="20">
        <v>776.6</v>
      </c>
      <c r="K13" s="16"/>
      <c r="L13" s="20">
        <v>1200.2</v>
      </c>
      <c r="M13" s="20">
        <f>SUM(F13:L13)</f>
        <v>3530</v>
      </c>
    </row>
    <row r="14" spans="1:14" x14ac:dyDescent="0.25">
      <c r="A14" s="13"/>
      <c r="B14" s="14"/>
      <c r="C14" s="31"/>
      <c r="D14" s="23"/>
      <c r="E14" s="25" t="s">
        <v>150</v>
      </c>
      <c r="F14" s="25" t="s">
        <v>18</v>
      </c>
      <c r="H14" s="25" t="s">
        <v>18</v>
      </c>
      <c r="J14" s="25" t="s">
        <v>18</v>
      </c>
      <c r="K14" s="16"/>
      <c r="L14" s="25" t="s">
        <v>18</v>
      </c>
      <c r="M14" s="20"/>
    </row>
    <row r="15" spans="1:14" x14ac:dyDescent="0.25">
      <c r="A15" s="13"/>
      <c r="B15" s="14"/>
      <c r="C15" s="31"/>
      <c r="D15" s="23"/>
      <c r="K15" s="16"/>
      <c r="M15" s="20"/>
    </row>
  </sheetData>
  <sortState ref="A2:N12">
    <sortCondition descending="1" ref="C2:C12"/>
  </sortState>
  <phoneticPr fontId="0" type="noConversion"/>
  <printOptions gridLines="1"/>
  <pageMargins left="0" right="0" top="1" bottom="1" header="0.5" footer="0.5"/>
  <pageSetup scale="93" orientation="landscape" r:id="rId1"/>
  <headerFooter alignWithMargins="0">
    <oddHeader>&amp;C&amp;"-,Regular"&amp;28 BULL RIDING STANDINGS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SB</vt:lpstr>
      <vt:lpstr>TR</vt:lpstr>
      <vt:lpstr>BA</vt:lpstr>
      <vt:lpstr>CR</vt:lpstr>
      <vt:lpstr>Ranch Broncs</vt:lpstr>
      <vt:lpstr>040</vt:lpstr>
      <vt:lpstr>Barrels</vt:lpstr>
      <vt:lpstr>Bulls</vt:lpstr>
      <vt:lpstr>'040'!Print_Area</vt:lpstr>
      <vt:lpstr>BA!Print_Area</vt:lpstr>
      <vt:lpstr>Barrels!Print_Area</vt:lpstr>
      <vt:lpstr>Bulls!Print_Area</vt:lpstr>
      <vt:lpstr>CR!Print_Area</vt:lpstr>
      <vt:lpstr>'Ranch Broncs'!Print_Area</vt:lpstr>
      <vt:lpstr>SB!Print_Area</vt:lpstr>
      <vt:lpstr>TR!Print_Area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</dc:creator>
  <cp:lastModifiedBy>Hiedi Scoles</cp:lastModifiedBy>
  <cp:lastPrinted>2022-09-11T20:49:06Z</cp:lastPrinted>
  <dcterms:created xsi:type="dcterms:W3CDTF">2001-09-07T20:07:29Z</dcterms:created>
  <dcterms:modified xsi:type="dcterms:W3CDTF">2022-09-13T22:31:07Z</dcterms:modified>
</cp:coreProperties>
</file>